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sum Artef." sheetId="1" r:id="rId4"/>
    <sheet state="visible" name="Viv. Unifamil." sheetId="2" r:id="rId5"/>
    <sheet state="visible" name="Viv.A PH" sheetId="3" r:id="rId6"/>
    <sheet state="visible" name="Viv.B PH" sheetId="4" r:id="rId7"/>
    <sheet state="visible" name="Viv.C PH" sheetId="5" r:id="rId8"/>
    <sheet state="visible" name="Ofic. A PH" sheetId="6" r:id="rId9"/>
    <sheet state="visible" name="Zon. Com. PH" sheetId="7" r:id="rId10"/>
    <sheet state="visible" name="Prolog. Domic. + Regulac" sheetId="8" r:id="rId11"/>
  </sheets>
  <definedNames/>
  <calcPr/>
</workbook>
</file>

<file path=xl/comments1.xml><?xml version="1.0" encoding="utf-8"?>
<comments xmlns:r="http://schemas.openxmlformats.org/officeDocument/2006/relationships" xmlns="http://schemas.openxmlformats.org/spreadsheetml/2006/main">
  <authors>
    <author/>
  </authors>
  <commentList>
    <comment authorId="0" ref="F5">
      <text>
        <t xml:space="preserve">Normativa de NAG 200 1982 [Gas del Estado ] Apéndice 1, Tabla 1 p195.</t>
      </text>
    </comment>
    <comment authorId="0" ref="H5">
      <text>
        <t xml:space="preserve">Normativa de NAG 200 1982 [Gas del Estado ] Apéndice 1, Tabla 1 p195.</t>
      </text>
    </comment>
    <comment authorId="0" ref="J5">
      <text>
        <t xml:space="preserve">https://www.enargas.gob.ar/secciones/eficiencia-energetica/consumo-artefactos.php</t>
      </text>
    </comment>
    <comment authorId="0" ref="L5">
      <text>
        <t xml:space="preserve">https://www.enargas.gob.ar/secciones/eficiencia-energetica/consumo-artefactos.php</t>
      </text>
    </comment>
  </commentList>
</comments>
</file>

<file path=xl/comments2.xml><?xml version="1.0" encoding="utf-8"?>
<comments xmlns:r="http://schemas.openxmlformats.org/officeDocument/2006/relationships" xmlns="http://schemas.openxmlformats.org/spreadsheetml/2006/main">
  <authors>
    <author/>
  </authors>
  <commentLis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3.xml><?xml version="1.0" encoding="utf-8"?>
<comments xmlns:r="http://schemas.openxmlformats.org/officeDocument/2006/relationships" xmlns="http://schemas.openxmlformats.org/spreadsheetml/2006/main">
  <authors>
    <author/>
  </authors>
  <commentLis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4.xml><?xml version="1.0" encoding="utf-8"?>
<comments xmlns:r="http://schemas.openxmlformats.org/officeDocument/2006/relationships" xmlns="http://schemas.openxmlformats.org/spreadsheetml/2006/main">
  <authors>
    <author/>
  </authors>
  <commentLis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5.xml><?xml version="1.0" encoding="utf-8"?>
<comments xmlns:r="http://schemas.openxmlformats.org/officeDocument/2006/relationships" xmlns="http://schemas.openxmlformats.org/spreadsheetml/2006/main">
  <authors>
    <author/>
  </authors>
  <commentLis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6.xml><?xml version="1.0" encoding="utf-8"?>
<comments xmlns:r="http://schemas.openxmlformats.org/officeDocument/2006/relationships" xmlns="http://schemas.openxmlformats.org/spreadsheetml/2006/main">
  <authors>
    <author/>
  </authors>
  <commentList>
    <comment authorId="0" ref="A7">
      <text>
        <t xml:space="preserve">Establecer nombre para identificar la unidad</t>
      </text>
    </commen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7.xml><?xml version="1.0" encoding="utf-8"?>
<comments xmlns:r="http://schemas.openxmlformats.org/officeDocument/2006/relationships" xmlns="http://schemas.openxmlformats.org/spreadsheetml/2006/main">
  <authors>
    <author/>
  </authors>
  <commentList>
    <comment authorId="0" ref="A7">
      <text>
        <t xml:space="preserve">Establecer nombre para identificar la unidad</t>
      </text>
    </comment>
    <comment authorId="0" ref="A9">
      <text>
        <t xml:space="preserve">Nombre o Identificación del artefacto para el cálculo
</t>
      </text>
    </comment>
    <comment authorId="0" ref="E9">
      <text>
        <t xml:space="preserve">Conversión del consumo considerando el poder calorífico del tipo de gas utilizado. </t>
      </text>
    </comment>
    <comment authorId="0" ref="G9">
      <text>
        <t xml:space="preserve">Especificar: Marca, Modelo, Tipo de combustión, ventilación, capacidad, </t>
      </text>
    </comment>
    <comment authorId="0" ref="D23">
      <text>
        <t xml:space="preserve">Redondear valores hacia arriba para el ingreso a Tabla 3 (Gas del Estado 1982)</t>
      </text>
    </comment>
    <comment authorId="0" ref="F23">
      <text>
        <t xml:space="preserve">Se suman todos los consumos que son alimentados por ese tramo</t>
      </text>
    </comment>
    <comment authorId="0" ref="H23">
      <text>
        <t xml:space="preserve">Conversión considerando servicio de Gas, 1er dato definido de esta tabla</t>
      </text>
    </comment>
    <comment authorId="0" ref="J23">
      <text>
        <t xml:space="preserve">Considerar:
Diámetros en tubo de polietileno unión por termofusión desde 20mm diametro exterior (medidas comerciales) y  13.12mm o 1/2 " interior (medidas expresadas en la Tabla 3 de Gas del Estado) Longitud de 4mts
Diámetros en tubo de acero epoxi unión roscada desde 1/2"  Longitud de 6,40mts</t>
      </text>
    </comment>
    <comment authorId="0" ref="E85">
      <text>
        <t xml:space="preserve">Uso de la Tabla:
Los tramos que no utilizan se vacían y minimizan para q no afecten sus cálculos.</t>
      </text>
    </comment>
    <comment authorId="0" ref="B86">
      <text>
        <t xml:space="preserve">======
ID#AAAA5vaiQNM
Victoria Ceresa    (2023-09-12 15:06:23)
Considerar accesorios desde medidor hasta boca de conexión del artefacto</t>
      </text>
    </comment>
    <comment authorId="0" ref="E94">
      <text>
        <t xml:space="preserve">Según lo que establece Gas del Estado en NAG 200, se desprecia.</t>
      </text>
    </comment>
  </commentList>
</comments>
</file>

<file path=xl/comments8.xml><?xml version="1.0" encoding="utf-8"?>
<comments xmlns:r="http://schemas.openxmlformats.org/officeDocument/2006/relationships" xmlns="http://schemas.openxmlformats.org/spreadsheetml/2006/main">
  <authors>
    <author/>
  </authors>
  <commentList>
    <comment authorId="0" ref="A8">
      <text>
        <t xml:space="preserve">Establecida la opción según disposición de la instalación ocultar el resto de opciones.</t>
      </text>
    </comment>
    <comment authorId="0" ref="A10">
      <text>
        <t xml:space="preserve">Colocar Esquema con Distancias, Medidores e Nomenclado de "T" de derivación y/o codo final</t>
      </text>
    </comment>
    <comment authorId="0" ref="A27">
      <text>
        <t xml:space="preserve">Aclarar cual es la "T" que alimenta a cada medidor/unidad para luego calcular cantidad de medidores por tramos. 
Posible nombrar cada unidad de vivienda por tipo en el esquema y no solo 1 letra, ayuda a simplificar la identificación</t>
      </text>
    </comment>
    <comment authorId="0" ref="J27">
      <text>
        <t xml:space="preserve">Hacer referencia a los consumos calculados en hojas anteriores colocando en las celdas de esta tabla:  = y hacer click en la celda con el consumo</t>
      </text>
    </comment>
    <comment authorId="0" ref="B36">
      <text>
        <t xml:space="preserve">Longitud Total hasta el medidor más alejado 
VALOR UTILIZADO PARA INGRESAR A LA TABLA 2</t>
      </text>
    </comment>
    <comment authorId="0" ref="C36">
      <text>
        <t xml:space="preserve">Es la cantidad de medidores que se suman en ese tramo considerado</t>
      </text>
    </comment>
    <comment authorId="0" ref="D36">
      <text>
        <t xml:space="preserve">VALOR UTILIZADO PARA INGRESAR A LA TABLA 2</t>
      </text>
    </comment>
    <comment authorId="0" ref="E36">
      <text>
        <t xml:space="preserve">Tener en cuenta la diversidad de consumos por la variedad de unidades suministradas por ese tramo.</t>
      </text>
    </comment>
    <comment authorId="0" ref="F36">
      <text>
        <t xml:space="preserve">Ejemplo de desarrollo de consumos para reconocer la lógica de las fórmulas. A modificar según distribución de Medidores y Consumos de Viviendas según Proyecto. 
Aclaración: ESTE NO ES </t>
      </text>
    </comment>
    <comment authorId="0" ref="A38">
      <text>
        <t xml:space="preserve">De haber distintos tipos de viviendas en alguna derivación: Agregar otra fila y sumar identificación de las viviendas con distintos consumos y cantidad de medidores. 
Ejemplo: B-C Viv A y B-C Viv B</t>
      </text>
    </comment>
    <comment authorId="0" ref="A79">
      <text>
        <t xml:space="preserve">Medidores ubicados en  PB, por ejemplo en una Sala de Medidores
Imagen 2 de la opción. Ejemplo de disposición de medidores y distancias reglamentarias,</t>
      </text>
    </comment>
    <comment authorId="0" ref="J109">
      <text>
        <t xml:space="preserve">Hacer referencia a los consumos calculados en hojas anteriores colocando en las celdas de esta tabla:  = y hacer click en la celda con el consumo</t>
      </text>
    </comment>
    <comment authorId="0" ref="A118">
      <text>
        <t xml:space="preserve">Máximo de 4 barrales </t>
      </text>
    </comment>
    <comment authorId="0" ref="D118">
      <text>
        <t xml:space="preserve">Longitud total: desde reguladores en la línea municipal  hasta el extremo final del ramal más lejano. Esta longitud máx se utiliza tanto para calcular de LM al extremo superior de la columna común, como también para los barrales horizontales.</t>
      </text>
    </comment>
    <comment authorId="0" ref="F118">
      <text>
        <t xml:space="preserve">De LM  hasta el extremo superior de la columna se consideran todos los medidores alimentados. Se consideran para los barrales solo los medidores alimentados en cada uno con un máximo de 5 medidores.</t>
      </text>
    </comment>
    <comment authorId="0" ref="A162">
      <text>
        <t xml:space="preserve">Medidores ubicados en  PB, por ejemplo en una Sala de Medidores
Imagen 2 de la opción. Ejemplo de disposición de medidores y distancias reglamentarias,</t>
      </text>
    </comment>
    <comment authorId="0" ref="J192">
      <text>
        <t xml:space="preserve">Posible hacer referencia a los consumo previamente calculados en hojas anteriores. Se coloca = y click en la celda con el valor del consumo. Esto gerena una referencia en una celda de otra hoja del mismo archivo.</t>
      </text>
    </comment>
    <comment authorId="0" ref="J194">
      <text>
        <t xml:space="preserve">consumo 400000 kcal/h</t>
      </text>
    </comment>
    <comment authorId="0" ref="A200">
      <text>
        <t xml:space="preserve">Tabla predimensionado  completada con un ejemplo sugerido por gas del estado, 1982</t>
      </text>
    </comment>
    <comment authorId="0" ref="D201">
      <text>
        <t xml:space="preserve">Ingresando en la Tabla 2 con longitud total y cantidad de medidores, se obtiene diametro real mínimo</t>
      </text>
    </comment>
    <comment authorId="0" ref="H201">
      <text>
        <t xml:space="preserve">Entrando en la tabla 3 ingresando con la longitud y diámetros del 1° paso= se obtiene consumo máximo</t>
      </text>
    </comment>
    <comment authorId="0" ref="I201">
      <text>
        <t xml:space="preserve">Sumar consumo máximo posible en la cañería (paso 2°) + consumo de la otra derivación de la T que tiene una longitud menor a la máxima</t>
      </text>
    </comment>
    <comment authorId="0" ref="J201">
      <text>
        <t xml:space="preserve">Solo para primer tramo (del regulador al primer accesorio T)  </t>
      </text>
    </comment>
    <comment authorId="0" ref="D202">
      <text>
        <t xml:space="preserve">Longitud total: desde reguladores en la línea municipal  hasta el extremo final del ramal más lejano para cada "T" de derivación.</t>
      </text>
    </comment>
    <comment authorId="0" ref="A203">
      <text>
        <t xml:space="preserve">1er tramo común a todos los medidores hasta la 1ra T</t>
      </text>
    </comment>
    <comment authorId="0" ref="D203">
      <text>
        <t xml:space="preserve">Considerar la longitud máxima posible de alimentación del regulador al último medidor.</t>
      </text>
    </comment>
    <comment authorId="0" ref="E203">
      <text>
        <t xml:space="preserve">Cantidad de medidores alimentados en la longitud mayor</t>
      </text>
    </comment>
    <comment authorId="0" ref="I203">
      <text>
        <t xml:space="preserve">Consumo totales considerados= consumo máximo según longitud y cantidad de medidores + consumo del otro ramal de la derivación.</t>
      </text>
    </comment>
    <comment authorId="0" ref="J203">
      <text>
        <t xml:space="preserve">Obtenido de Tabla 3 o tablas de </t>
      </text>
    </comment>
    <comment authorId="0" ref="D204">
      <text>
        <t xml:space="preserve">Longitud mayor alimentada por ese tramo, del regulador al último medidor</t>
      </text>
    </comment>
    <comment authorId="0" ref="E204">
      <text>
        <t xml:space="preserve">Cantidad total de medidores alimentados p ese tramo</t>
      </text>
    </comment>
    <comment authorId="0" ref="D205">
      <text>
        <t xml:space="preserve">longitud mayor de la derivación, del regulador al último medidor </t>
      </text>
    </comment>
    <comment authorId="0" ref="E205">
      <text>
        <t xml:space="preserve">Cantidad de medidores alimentados p este tramo</t>
      </text>
    </comment>
    <comment authorId="0" ref="K301">
      <text>
        <t xml:space="preserve">Indicar Cantidad, Capacidades, Marca y Modelo</t>
      </text>
    </comment>
  </commentList>
</comments>
</file>

<file path=xl/sharedStrings.xml><?xml version="1.0" encoding="utf-8"?>
<sst xmlns="http://schemas.openxmlformats.org/spreadsheetml/2006/main" count="1686" uniqueCount="260">
  <si>
    <t>PROF. ARQ. VICTORIA CERESA - MATERIALIDAD 3 - FAPYD -  UNR</t>
  </si>
  <si>
    <t>VALORES CONSUMO MEDIO DE GAS DE ARTEFACTOS DOMÉSTICOS</t>
  </si>
  <si>
    <t>ARTEFACTOS</t>
  </si>
  <si>
    <t>NAG 200*</t>
  </si>
  <si>
    <t>Pag web ENERGAS**</t>
  </si>
  <si>
    <t xml:space="preserve">Consumo Medio - Cm </t>
  </si>
  <si>
    <t>Caudal Nominal - Q</t>
  </si>
  <si>
    <t>Consumo</t>
  </si>
  <si>
    <t>kcal/h</t>
  </si>
  <si>
    <t>m3/h</t>
  </si>
  <si>
    <t>Cocinas</t>
  </si>
  <si>
    <t>Quemador de hornalla chico</t>
  </si>
  <si>
    <t>800-1 000</t>
  </si>
  <si>
    <t>0,086 – 0,11</t>
  </si>
  <si>
    <t>Quemador de hornalla  mediano</t>
  </si>
  <si>
    <t xml:space="preserve">1200-1400 </t>
  </si>
  <si>
    <t>0,13 – 0,15</t>
  </si>
  <si>
    <t>Quemador de hornalla  grande</t>
  </si>
  <si>
    <t>2 000</t>
  </si>
  <si>
    <t>Quemador de hornalla de horno</t>
  </si>
  <si>
    <t>2500-4000</t>
  </si>
  <si>
    <t>0,27 – 0,43</t>
  </si>
  <si>
    <t>Calentadores de agua instantáneo (calefones)</t>
  </si>
  <si>
    <t>de 10 litros/min</t>
  </si>
  <si>
    <t>15000-16000</t>
  </si>
  <si>
    <t>1,61 – 1,72</t>
  </si>
  <si>
    <t>de 12 litros/min</t>
  </si>
  <si>
    <t>18000-19000</t>
  </si>
  <si>
    <t>1,94 – 2,04</t>
  </si>
  <si>
    <t>de 14 litros/min</t>
  </si>
  <si>
    <t>21000-22400</t>
  </si>
  <si>
    <t>2,26 – 2,41</t>
  </si>
  <si>
    <t>de 16 litros/min</t>
  </si>
  <si>
    <t xml:space="preserve">24000-25500 </t>
  </si>
  <si>
    <t>2,58 – 2,74</t>
  </si>
  <si>
    <t>Calentadores de agua de acumulación (termotanques)</t>
  </si>
  <si>
    <t>de 50 litros</t>
  </si>
  <si>
    <t>4000-5000</t>
  </si>
  <si>
    <t>0,43 – 0,54</t>
  </si>
  <si>
    <t>de 75 litros</t>
  </si>
  <si>
    <t>5000-6500</t>
  </si>
  <si>
    <t>0,54 – 0,70</t>
  </si>
  <si>
    <t>de 110 litros</t>
  </si>
  <si>
    <t>6500-8000</t>
  </si>
  <si>
    <t>0,70 – 0,86</t>
  </si>
  <si>
    <t>de 150 litros</t>
  </si>
  <si>
    <t>8000-9500</t>
  </si>
  <si>
    <t>0,86 – 1,02</t>
  </si>
  <si>
    <t>Calentadores de agua de acumulación de rápida recuperación (termotanques alta recuperación)</t>
  </si>
  <si>
    <t>de 30 litros</t>
  </si>
  <si>
    <t>-</t>
  </si>
  <si>
    <t>de 40 litros</t>
  </si>
  <si>
    <t>de 76 litros</t>
  </si>
  <si>
    <t>Calentadores de ambientes (calefactores) de cámara de combustión abierta y con ventilación al exterior.</t>
  </si>
  <si>
    <t>Calefacción Doméstica</t>
  </si>
  <si>
    <t>Calentadores de ambientes (calefactores) de cámara de combustión estanca (balanceados)</t>
  </si>
  <si>
    <t>Artefactos de calefacción central por aire caliente a circulación forzada</t>
  </si>
  <si>
    <t>ámbito doméstico</t>
  </si>
  <si>
    <t>12000-60000</t>
  </si>
  <si>
    <t>1,29 – 6,45</t>
  </si>
  <si>
    <t>ámbito comercial</t>
  </si>
  <si>
    <t xml:space="preserve">60000-600000 </t>
  </si>
  <si>
    <t>6,45 – 64,52</t>
  </si>
  <si>
    <t xml:space="preserve">0,070 dm3 – 0,090 dm3 </t>
  </si>
  <si>
    <t xml:space="preserve">0,090 dm3 – 0,120 dm3 </t>
  </si>
  <si>
    <t xml:space="preserve">0,225 dm3 – 0,300 dm3 </t>
  </si>
  <si>
    <t>Secadores de ropa</t>
  </si>
  <si>
    <t>Consumo aproximado por kg de ropa húmeda centrifugada</t>
  </si>
  <si>
    <t xml:space="preserve">Equipos con consumo de </t>
  </si>
  <si>
    <t>2000 – 4000</t>
  </si>
  <si>
    <t>0,22 – 0,43</t>
  </si>
  <si>
    <t>Calderas individuales</t>
  </si>
  <si>
    <t>NOTA: Se indican los valores de consumo medio promedio en kcal/h de los artefactos del tipo doméstico más comúnmente utilizados, para otros artefactos, los valores deben extraerse de la información técnica proporcionada por sus fabricantes.</t>
  </si>
  <si>
    <t>Bibliografía</t>
  </si>
  <si>
    <r>
      <rPr>
        <rFont val="Calibri, Arial"/>
        <color rgb="FF000000"/>
        <sz val="9.0"/>
        <u/>
      </rPr>
      <t>-Energas (s.f.).</t>
    </r>
    <r>
      <rPr>
        <rFont val="Calibri, Arial"/>
        <i/>
        <color rgb="FF000000"/>
        <sz val="9.0"/>
        <u/>
      </rPr>
      <t>El consumo de gas de los artefactos</t>
    </r>
    <r>
      <rPr>
        <rFont val="Calibri, Arial"/>
        <color rgb="FF000000"/>
        <sz val="9.0"/>
        <u/>
      </rPr>
      <t xml:space="preserve"> </t>
    </r>
    <r>
      <rPr>
        <rFont val="Calibri, Arial"/>
        <color rgb="FF1155CC"/>
        <sz val="9.0"/>
        <u/>
      </rPr>
      <t>https://www.enargas.gob.ar/secciones/eficiencia-energetica/consumo-artefactos.php</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</si>
  <si>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</si>
  <si>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</si>
  <si>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</si>
  <si>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s.e.u.o</t>
  </si>
  <si>
    <t>v: 30- 04- 24</t>
  </si>
  <si>
    <t>PROF. ARQ. VICTORIA CERESA - DOCENTE MATERIALIDAD 3 - CÁTEDRA PANVINI - FAPYD -  UNR</t>
  </si>
  <si>
    <t>contacto: victoriaceresamaterialidad23@gmail.com</t>
  </si>
  <si>
    <t>Valores a completar según proyecto</t>
  </si>
  <si>
    <t>Celdas con Fórmulas y Referencias</t>
  </si>
  <si>
    <t>MATERIAL DIDÁCTICO - PREDIMENSIONAMIENTO CAÑERÍA INTERNA DE INSTALACIÓN DOMICILIARIA DE GAS</t>
  </si>
  <si>
    <t>Poder calorífico correspondiente al gas utilizado por la instalación</t>
  </si>
  <si>
    <t>GN</t>
  </si>
  <si>
    <t>Kcal/m3</t>
  </si>
  <si>
    <t>VIVIENDA UNIFAMILIAR</t>
  </si>
  <si>
    <t>1-//  ARTEFACTOS</t>
  </si>
  <si>
    <t>ARTEFACTO</t>
  </si>
  <si>
    <t>CONSUMO en kcal/h</t>
  </si>
  <si>
    <t>CONSUMO m3/h</t>
  </si>
  <si>
    <t>DESCRIPCIÓN</t>
  </si>
  <si>
    <t>2- //  CONSUMO TOTAL UNIDAD</t>
  </si>
  <si>
    <t>3- // RESUMEN TRAMOS, LONGITUDES Y CONSUMOS REALES</t>
  </si>
  <si>
    <t>TRAMOS</t>
  </si>
  <si>
    <t>LONGIT. REAL m</t>
  </si>
  <si>
    <t>CONSUMO kcal/h</t>
  </si>
  <si>
    <t>Diámetro m</t>
  </si>
  <si>
    <t>Diámetro pulgadas</t>
  </si>
  <si>
    <t>A - Calefactor 1</t>
  </si>
  <si>
    <t>B - Calefactor 2</t>
  </si>
  <si>
    <t>C - Cocina</t>
  </si>
  <si>
    <t>C - Calefón</t>
  </si>
  <si>
    <t>Medidor - A</t>
  </si>
  <si>
    <t>A - B</t>
  </si>
  <si>
    <t>B - C</t>
  </si>
  <si>
    <t>Nota: Considerar que la Longitud Real del Tramo entre el Medidor y 1ra "T " bifurcación = la longitud real máxima en toda la instalación (del medidor al artefacto de consumo más alejado). El consumo es el de todos los artefactos a alimentar.</t>
  </si>
  <si>
    <t>Nota: Considerar que la Longitud Real de los Tramos entre distintas "T", bifurcaciones = es la longitud mayor (que sea alimentada por ese tramo) desde Medidor hasta el artefacto más alejado posible.</t>
  </si>
  <si>
    <t>4- // CÁLCULO  DE LONGITUDES EQUIVALENTES por perdidas de carga por tramo</t>
  </si>
  <si>
    <t>TRAMO</t>
  </si>
  <si>
    <t>Cant.</t>
  </si>
  <si>
    <t>Accesorios</t>
  </si>
  <si>
    <t>Cant Diámetros Equiv.</t>
  </si>
  <si>
    <t>Diámetro Cañeria Real (m)</t>
  </si>
  <si>
    <t>Longitud Equivalente (m)</t>
  </si>
  <si>
    <t>Válvula macho  o LL P</t>
  </si>
  <si>
    <t>Codos a 90°</t>
  </si>
  <si>
    <t>Codos a 45°</t>
  </si>
  <si>
    <t>Te flujo a través</t>
  </si>
  <si>
    <t>Te flujo a 90°</t>
  </si>
  <si>
    <t xml:space="preserve">Reducción </t>
  </si>
  <si>
    <t>Longitud Equivalente por Accesorios para el Tramo</t>
  </si>
  <si>
    <t>5- // LONGITUDES TOTALES Y DIÁMETROS DEFINITIVOS A CONSIDERAR POR TRAMO</t>
  </si>
  <si>
    <t>LONGITUD REAL [m]</t>
  </si>
  <si>
    <t>Consumos [m3/h]</t>
  </si>
  <si>
    <t>Diámetro Reales</t>
  </si>
  <si>
    <t>Longitud Equivalente [m]</t>
  </si>
  <si>
    <t>Longitud Definit. Total [m]</t>
  </si>
  <si>
    <t xml:space="preserve">Diámetro Definitivo </t>
  </si>
  <si>
    <t>[mm]</t>
  </si>
  <si>
    <t>["]</t>
  </si>
  <si>
    <t>[m]</t>
  </si>
  <si>
    <t>Nota: Completar con valores obtenidos de Tabla 3 (ya utilizada en paso 2)</t>
  </si>
  <si>
    <t>6- // MATERIALIZACIÓN DE LA INSTALACIÓN</t>
  </si>
  <si>
    <t>CAÑERÍAS VISTAS</t>
  </si>
  <si>
    <t>Descripción</t>
  </si>
  <si>
    <t>CAÑERÍAS EMBUTIDAS</t>
  </si>
  <si>
    <t>CONEXIONES</t>
  </si>
  <si>
    <t>VENTILACIONES</t>
  </si>
  <si>
    <t>NICHO REG Y MED</t>
  </si>
  <si>
    <t>Descripción de ser vivienda unifamiliar</t>
  </si>
  <si>
    <t>7- // GABINETE DE REGULACIÓN Y MEDICIÓN</t>
  </si>
  <si>
    <t>CONSUMO TOT m3/h</t>
  </si>
  <si>
    <t xml:space="preserve">MEDIDOR </t>
  </si>
  <si>
    <t>Completar con Capacidad, Marca, etc</t>
  </si>
  <si>
    <t>REGULADOR</t>
  </si>
  <si>
    <t>Completar con Capacidad de el o los medidores, Marca, etc</t>
  </si>
  <si>
    <t>Completar este cálculo con una axonometría de la instalación exponiendo longitudes reales y definitivas, artefactos, accesorios, diámetros reales y definitivos, además de un esquema del nicho de regulación y medición de la vivienda unifamiliar</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</si>
  <si>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</si>
  <si>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</si>
  <si>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</si>
  <si>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VIVIENDA UNIFAMILIAR A</t>
  </si>
  <si>
    <t>GABINETE DE MEDIC</t>
  </si>
  <si>
    <t>Ubicación/ Estrategia y Descripción</t>
  </si>
  <si>
    <t>7- // GABINETE DE MEDICIÓN</t>
  </si>
  <si>
    <t>Completar con Capacidad, Marca, Modelo, etc</t>
  </si>
  <si>
    <t xml:space="preserve">Completar este cálculo con una axonometría de la instalación desde el medidor exponiendo longitudes reales y definitivas, artefactos, consumos, accesorios, diámetros reales y definitivos, ventilaciones, </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</si>
  <si>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</si>
  <si>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</si>
  <si>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</si>
  <si>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VIVIENDA UNIFAMILIAR B</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</si>
  <si>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</si>
  <si>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</si>
  <si>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</si>
  <si>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VIVIENDA UNIFAMILIAR C</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</si>
  <si>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</si>
  <si>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</si>
  <si>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</si>
  <si>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 xml:space="preserve">OFICINA O COMERCIO A </t>
  </si>
  <si>
    <t>B - Termotanque</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</si>
  <si>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</si>
  <si>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</si>
  <si>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</si>
  <si>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Zonas comunes del PH</t>
  </si>
  <si>
    <t>Caldera</t>
  </si>
  <si>
    <t>Termotanques</t>
  </si>
  <si>
    <t>Calefón</t>
  </si>
  <si>
    <t>Secador de Ropa</t>
  </si>
  <si>
    <t>Cocina</t>
  </si>
  <si>
    <t>Calefactor</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</si>
  <si>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</si>
  <si>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</si>
  <si>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</si>
  <si>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MATERIAL DIDÁCTICO - PREDIMENSIONAMIENTO PROLONGACIÓN DOMICILIARIA DE GAS</t>
  </si>
  <si>
    <t>Definición: Se considera prolongación domiciliaria al tramo de cañería (en la instalación de gas) que conecta el Cuadro de Regulación sobre Línea Municipal y los Medidores</t>
  </si>
  <si>
    <t>1// Definición de Longitudes y Consumos</t>
  </si>
  <si>
    <t xml:space="preserve">Opción A </t>
  </si>
  <si>
    <t xml:space="preserve">Opción A - 1 //  </t>
  </si>
  <si>
    <t>Unidad</t>
  </si>
  <si>
    <t xml:space="preserve">Cant. Unidades </t>
  </si>
  <si>
    <t>CONSUMO de la Unidad  [m3/h]</t>
  </si>
  <si>
    <r>
      <rPr>
        <rFont val="Calibri"/>
        <b/>
        <color theme="1"/>
        <sz val="11.0"/>
      </rPr>
      <t xml:space="preserve">Viv A </t>
    </r>
    <r>
      <rPr>
        <rFont val="Calibri"/>
        <b/>
        <color rgb="FF7F7F7F"/>
        <sz val="11.0"/>
      </rPr>
      <t>(alimentadas por codo A y "T" C - E)</t>
    </r>
  </si>
  <si>
    <r>
      <rPr>
        <rFont val="Calibri"/>
        <b/>
        <color theme="1"/>
        <sz val="11.0"/>
      </rPr>
      <t xml:space="preserve">Viv B </t>
    </r>
    <r>
      <rPr>
        <rFont val="Calibri"/>
        <b/>
        <color rgb="FF7F7F7F"/>
        <sz val="11.0"/>
      </rPr>
      <t>(alimentadas por "T" B - D)</t>
    </r>
  </si>
  <si>
    <r>
      <rPr>
        <rFont val="Calibri"/>
        <b/>
        <color theme="1"/>
        <sz val="11.0"/>
      </rPr>
      <t xml:space="preserve">Viv C </t>
    </r>
    <r>
      <rPr>
        <rFont val="Calibri"/>
        <b/>
        <color rgb="FF7F7F7F"/>
        <sz val="11.0"/>
      </rPr>
      <t>(alimentada por "T" F)</t>
    </r>
  </si>
  <si>
    <t>Ofic. A</t>
  </si>
  <si>
    <t>Zonas Comunes PH</t>
  </si>
  <si>
    <t xml:space="preserve">Opción A - 2//  </t>
  </si>
  <si>
    <t>LONGIT. TOTAL [m]</t>
  </si>
  <si>
    <t>CANT. MEDID. POR TRAMO</t>
  </si>
  <si>
    <t>CANT. MEDID. ACUMULAD.</t>
  </si>
  <si>
    <t>CONSUMO del tramo [m3/h]</t>
  </si>
  <si>
    <t>CONSUMO ACUMULADO POR TRAMO [m3/h]</t>
  </si>
  <si>
    <t>TOTAL CONSUMO [m3/h]</t>
  </si>
  <si>
    <t>Diámetro [mm]</t>
  </si>
  <si>
    <t>Diámetro [pulgadas]</t>
  </si>
  <si>
    <t>C - D</t>
  </si>
  <si>
    <t>D - E</t>
  </si>
  <si>
    <t>E - F</t>
  </si>
  <si>
    <t>F - G</t>
  </si>
  <si>
    <t>Opción B</t>
  </si>
  <si>
    <t xml:space="preserve">Opción B- 1 //  </t>
  </si>
  <si>
    <t>CONSUMO de la Unidad  de Vivienda [m3/h]</t>
  </si>
  <si>
    <r>
      <rPr>
        <rFont val="Calibri"/>
        <b/>
        <color theme="1"/>
        <sz val="11.0"/>
      </rPr>
      <t xml:space="preserve">Viv A </t>
    </r>
    <r>
      <rPr>
        <rFont val="Calibri"/>
        <b/>
        <color rgb="FF7F7F7F"/>
        <sz val="11.0"/>
      </rPr>
      <t>(alimentadas con el barral superior)</t>
    </r>
  </si>
  <si>
    <r>
      <rPr>
        <rFont val="Calibri"/>
        <b/>
        <color theme="1"/>
        <sz val="11.0"/>
      </rPr>
      <t xml:space="preserve">Viv B </t>
    </r>
    <r>
      <rPr>
        <rFont val="Calibri"/>
        <b/>
        <color rgb="FF7F7F7F"/>
        <sz val="11.0"/>
      </rPr>
      <t>(alimentadas con el barral inferior)</t>
    </r>
  </si>
  <si>
    <t>Viv</t>
  </si>
  <si>
    <t xml:space="preserve">Opción B- 2 //  </t>
  </si>
  <si>
    <t>LONGIT. TOTAL m</t>
  </si>
  <si>
    <t>CANT. MEDIDORES</t>
  </si>
  <si>
    <t>Diámetro mm</t>
  </si>
  <si>
    <t>Lí. Muni. hasta final sup. columna</t>
  </si>
  <si>
    <t>Barral Superior (A)</t>
  </si>
  <si>
    <t>Barral Inferior (B)</t>
  </si>
  <si>
    <t>Opción C</t>
  </si>
  <si>
    <t>Nota: Ejemplo de Prolongación Domiciliaria con Medidores de Viviendas y un consumo distinto  como un Servicio Común (ej caldera) pero podría ser un Comercio</t>
  </si>
  <si>
    <t>Nota: Importante colocar sifones previa a la conexión del último ramal inferior y colocar una prolongación de la columna (aproximadamente 40cm) con válvula para desagote</t>
  </si>
  <si>
    <t xml:space="preserve">Opción C- 1 //  </t>
  </si>
  <si>
    <r>
      <rPr>
        <rFont val="Calibri"/>
        <b/>
        <color theme="1"/>
        <sz val="11.0"/>
      </rPr>
      <t xml:space="preserve">Viv A </t>
    </r>
    <r>
      <rPr>
        <rFont val="Calibri"/>
        <b/>
        <color rgb="FF7F7F7F"/>
        <sz val="11.0"/>
      </rPr>
      <t>(alimentadas con el barral superior)</t>
    </r>
  </si>
  <si>
    <r>
      <rPr>
        <rFont val="Calibri"/>
        <b/>
        <color theme="1"/>
        <sz val="11.0"/>
      </rPr>
      <t xml:space="preserve">Viv B </t>
    </r>
    <r>
      <rPr>
        <rFont val="Calibri"/>
        <b/>
        <color rgb="FF7F7F7F"/>
        <sz val="11.0"/>
      </rPr>
      <t>(alimentadas con el barral inferior)</t>
    </r>
  </si>
  <si>
    <r>
      <rPr>
        <rFont val="Calibri"/>
        <b/>
        <color theme="1"/>
        <sz val="11.0"/>
      </rPr>
      <t xml:space="preserve">Caldera </t>
    </r>
    <r>
      <rPr>
        <rFont val="Calibri"/>
        <b val="0"/>
        <color theme="1"/>
        <sz val="11.0"/>
      </rPr>
      <t>de uso común del PH</t>
    </r>
  </si>
  <si>
    <t xml:space="preserve">Opción C- 2 //  </t>
  </si>
  <si>
    <t>1°</t>
  </si>
  <si>
    <t>2°</t>
  </si>
  <si>
    <t>3°</t>
  </si>
  <si>
    <t>4°</t>
  </si>
  <si>
    <t>Diametro Real [mm]</t>
  </si>
  <si>
    <t>Diametro Real [pulg]</t>
  </si>
  <si>
    <t>CONSUMO max posible [m3/h]</t>
  </si>
  <si>
    <t>CONSUMO  total del tramo [m3/h]</t>
  </si>
  <si>
    <t>Lí. Muni. "A" - 1° T "E"</t>
  </si>
  <si>
    <t>1" 1/4</t>
  </si>
  <si>
    <t>2" 1/2</t>
  </si>
  <si>
    <t>E - G Montante</t>
  </si>
  <si>
    <t>1" 1/5</t>
  </si>
  <si>
    <t>E - G Barral Superior (A)</t>
  </si>
  <si>
    <t>1"</t>
  </si>
  <si>
    <t>E - G Barral Inferior (B)</t>
  </si>
  <si>
    <t>2// CUADRO DE REGULACIÓN</t>
  </si>
  <si>
    <t>Nota: Recordar que de ser más de 5 unidades de vivienda se debe instalar una doble regulación. 1 es de reserva (Gas del estado, 1982)</t>
  </si>
  <si>
    <t>Nota: En caso de instalarse dos reguladores en paralelo ‒uno para la demanda y el otro en concepto de reserva‒ cada uno debe satisfacer el 100% del consumo declarado. Cuando se proyecta un sistema para más de dos reguladores, al ser todos de la misma capacidad, es suficiente incorporar un regulador de reserva de capacidad igual a uno cualquiera de los restantes. En caso de sistemas compuestos por reguladores de diferentes capacidades, el regulador de reserva  debe ser igual al de mayor capacidad. En todos los casos el regulador de reserva debe permanecer activo. (Energas, 2019)</t>
  </si>
  <si>
    <t>UNIDADES</t>
  </si>
  <si>
    <t>CANTIDAD</t>
  </si>
  <si>
    <t>CONSUMO  TOTAL m3/h</t>
  </si>
  <si>
    <t>ESTRATEGIA DE REGULACIÓN</t>
  </si>
  <si>
    <t>Necesario Anexar axonometría con longitudes, tramos, identificación de accesorios, artefactos con sus consumos, esquematizar Gabinete de Regulación y Medición</t>
  </si>
  <si>
    <r>
      <rPr>
        <rFont val="Calibri, Arial"/>
        <i/>
        <color rgb="FF000000"/>
        <sz val="9.0"/>
        <u/>
      </rPr>
      <t>-</t>
    </r>
    <r>
      <rPr>
        <rFont val="Calibri, Arial"/>
        <i val="0"/>
        <color rgb="FF000000"/>
        <sz val="9.0"/>
        <u/>
      </rPr>
      <t xml:space="preserve">Gas del Estado 1982, </t>
    </r>
    <r>
      <rPr>
        <rFont val="Calibri, Arial"/>
        <i/>
        <color rgb="FF000000"/>
        <sz val="9.0"/>
        <u/>
      </rPr>
      <t xml:space="preserve">Disposiciones y Normas Mínimas para la Ejecución de Instalaciones Domiciliarias de Gas </t>
    </r>
    <r>
      <rPr>
        <rFont val="Calibri, Arial"/>
        <i val="0"/>
        <color rgb="FF000000"/>
        <sz val="9.0"/>
        <u/>
      </rPr>
      <t>(NAG 200 )</t>
    </r>
  </si>
  <si>
    <r>
      <rPr>
        <rFont val="Calibri, Arial"/>
        <i/>
        <color rgb="FF000000"/>
        <sz val="9.0"/>
        <u/>
      </rPr>
      <t>-</t>
    </r>
    <r>
      <rPr>
        <rFont val="Calibri, Arial"/>
        <i val="0"/>
        <color rgb="FF000000"/>
        <sz val="9.0"/>
        <u/>
      </rPr>
      <t xml:space="preserve">Ente Nacional Regulador de Gas 2019, </t>
    </r>
    <r>
      <rPr>
        <rFont val="Calibri, Arial"/>
        <i/>
        <color rgb="FF000000"/>
        <sz val="9.0"/>
        <u/>
      </rPr>
      <t xml:space="preserve">Reglamento Técnico para la ejecución de instalaciones internas domiciliarias de gas </t>
    </r>
    <r>
      <rPr>
        <rFont val="Calibri, Arial"/>
        <i val="0"/>
        <color rgb="FF000000"/>
        <sz val="9.0"/>
        <u/>
      </rPr>
      <t>(NAG 200 ) - En consulta pública</t>
    </r>
  </si>
  <si>
    <r>
      <rPr>
        <rFont val="Calibri, Arial"/>
        <i/>
        <color rgb="FF000000"/>
        <sz val="9.0"/>
        <u/>
      </rPr>
      <t>-</t>
    </r>
    <r>
      <rPr>
        <rFont val="Calibri, Arial"/>
        <i val="0"/>
        <color rgb="FF000000"/>
        <sz val="9.0"/>
        <u/>
      </rPr>
      <t>Quadri N.P. 1988, I</t>
    </r>
    <r>
      <rPr>
        <rFont val="Calibri, Arial"/>
        <i/>
        <color rgb="FF000000"/>
        <sz val="9.0"/>
        <u/>
      </rPr>
      <t xml:space="preserve">nstalaciones de gas. </t>
    </r>
    <r>
      <rPr>
        <rFont val="Calibri, Arial"/>
        <i val="0"/>
        <color rgb="FF000000"/>
        <sz val="9.0"/>
        <u/>
      </rPr>
      <t>Librería y Editorial Alsina</t>
    </r>
  </si>
  <si>
    <t>PROF. ARQ. VICTORIA CERESA - DOCENTE MATERIALIDAD 3 - FAPYD -  UNR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</si>
</sst>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0"/>
    <numFmt numFmtId="165" formatCode="d-m-yy"/>
  </numFmts>
  <fonts count="25">
    <font>
      <sz val="11.0"/>
      <color theme="1"/>
      <name val="Calibri"/>
      <scheme val="minor"/>
    </font>
    <font>
      <sz val="11.0"/>
      <color theme="1"/>
      <name val="Calibri"/>
    </font>
    <font/>
    <font>
      <b/>
      <sz val="11.0"/>
      <color theme="1"/>
      <name val="Calibri"/>
    </font>
    <font>
      <sz val="17.0"/>
      <color rgb="FFFFFFFF"/>
      <name val="Calibri"/>
    </font>
    <font>
      <u/>
      <sz val="9.0"/>
      <color rgb="FF666666"/>
      <name val="Calibri"/>
    </font>
    <font>
      <b/>
      <sz val="10.0"/>
      <color theme="1"/>
      <name val="Calibri"/>
    </font>
    <font>
      <sz val="10.0"/>
      <color rgb="FF808080"/>
      <name val="Calibri"/>
    </font>
    <font>
      <color theme="1"/>
      <name val="Calibri"/>
      <scheme val="minor"/>
    </font>
    <font>
      <b/>
      <sz val="13.0"/>
      <color theme="1"/>
      <name val="Calibri"/>
    </font>
    <font>
      <u/>
      <sz val="9.0"/>
      <color rgb="FF666666"/>
      <name val="Calibri"/>
    </font>
    <font>
      <i/>
      <u/>
      <sz val="9.0"/>
      <color rgb="FF666666"/>
      <name val="Calibri"/>
    </font>
    <font>
      <sz val="12.0"/>
      <color theme="1"/>
      <name val="Calibri"/>
    </font>
    <font>
      <sz val="16.0"/>
      <color rgb="FFFFFFFF"/>
      <name val="Calibri"/>
    </font>
    <font>
      <b/>
      <sz val="12.0"/>
      <color theme="1"/>
      <name val="Calibri"/>
    </font>
    <font>
      <b/>
      <color theme="1"/>
      <name val="Calibri"/>
      <scheme val="minor"/>
    </font>
    <font>
      <b/>
      <sz val="14.0"/>
      <color theme="1"/>
      <name val="Calibri"/>
    </font>
    <font>
      <sz val="10.0"/>
      <color rgb="FF666666"/>
      <name val="Calibri"/>
    </font>
    <font>
      <sz val="10.0"/>
      <color theme="1"/>
      <name val="Calibri"/>
    </font>
    <font>
      <b/>
      <sz val="11.0"/>
      <color rgb="FFB7B7B7"/>
      <name val="Calibri"/>
    </font>
    <font>
      <b/>
      <sz val="8.0"/>
      <color theme="1"/>
      <name val="Calibri"/>
    </font>
    <font>
      <sz val="11.0"/>
      <color rgb="FF7F7F7F"/>
      <name val="Calibri"/>
    </font>
    <font>
      <sz val="10.0"/>
      <color rgb="FF7F7F7F"/>
      <name val="Calibri"/>
    </font>
    <font>
      <b/>
      <sz val="16.0"/>
      <color theme="1"/>
      <name val="Calibri"/>
    </font>
    <font>
      <b/>
      <sz val="9.0"/>
      <color theme="1"/>
      <name val="Calibri"/>
    </font>
  </fonts>
  <fills count="13">
    <fill>
      <patternFill patternType="none"/>
    </fill>
    <fill>
      <patternFill patternType="lightGray"/>
    </fill>
    <fill>
      <patternFill patternType="solid">
        <fgColor rgb="FFF2DBDB"/>
        <bgColor rgb="FFF2DBDB"/>
      </patternFill>
    </fill>
    <fill>
      <patternFill patternType="solid">
        <fgColor rgb="FF953734"/>
        <bgColor rgb="FF953734"/>
      </patternFill>
    </fill>
    <fill>
      <patternFill patternType="solid">
        <fgColor rgb="FFF4CCCC"/>
        <bgColor rgb="FFF4CCCC"/>
      </patternFill>
    </fill>
    <fill>
      <patternFill patternType="solid">
        <fgColor theme="0"/>
        <bgColor theme="0"/>
      </patternFill>
    </fill>
    <fill>
      <patternFill patternType="solid">
        <fgColor rgb="FFC0C0C0"/>
        <bgColor rgb="FFC0C0C0"/>
      </patternFill>
    </fill>
    <fill>
      <patternFill patternType="solid">
        <fgColor rgb="FFCFE2F3"/>
        <bgColor rgb="FFCFE2F3"/>
      </patternFill>
    </fill>
    <fill>
      <patternFill patternType="solid">
        <fgColor rgb="FFD9D9D9"/>
        <bgColor rgb="FFD9D9D9"/>
      </patternFill>
    </fill>
    <fill>
      <patternFill patternType="solid">
        <fgColor rgb="FFD8D8D8"/>
        <bgColor rgb="FFD8D8D8"/>
      </patternFill>
    </fill>
    <fill>
      <patternFill patternType="solid">
        <fgColor rgb="FFFFFFFF"/>
        <bgColor rgb="FFFFFFFF"/>
      </patternFill>
    </fill>
    <fill>
      <patternFill patternType="solid">
        <fgColor rgb="FFDBE5F1"/>
        <bgColor rgb="FFDBE5F1"/>
      </patternFill>
    </fill>
    <fill>
      <patternFill patternType="solid">
        <fgColor rgb="FFEFEFEF"/>
        <bgColor rgb="FFEFEFEF"/>
      </patternFill>
    </fill>
  </fills>
  <borders count="57">
    <border/>
    <border>
      <bottom style="thick">
        <color rgb="FF000000"/>
      </bottom>
    </border>
    <border>
      <left style="thick">
        <color rgb="FF000000"/>
      </left>
      <bottom style="thick">
        <color rgb="FF000000"/>
      </bottom>
    </border>
    <border>
      <right style="thick">
        <color rgb="FF000000"/>
      </right>
      <bottom style="thick">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ck">
        <color rgb="FF000000"/>
      </left>
      <top style="thin">
        <color rgb="FF000000"/>
      </top>
      <bottom style="thin">
        <color rgb="FF000000"/>
      </bottom>
    </border>
    <border>
      <right style="thick">
        <color rgb="FF000000"/>
      </right>
      <top style="thin">
        <color rgb="FF000000"/>
      </top>
      <bottom style="thin">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right style="thin">
        <color rgb="FF000000"/>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ck">
        <color rgb="FF000000"/>
      </left>
      <top style="thick">
        <color rgb="FF000000"/>
      </top>
    </border>
    <border>
      <right style="thick">
        <color rgb="FF000000"/>
      </right>
      <top style="thick">
        <color rgb="FF000000"/>
      </top>
    </border>
    <border>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bottom style="thin">
        <color rgb="FF000000"/>
      </bottom>
    </border>
    <border>
      <right style="thick">
        <color rgb="FF000000"/>
      </right>
      <bottom style="thin">
        <color rgb="FF000000"/>
      </bottom>
    </border>
    <border>
      <left style="thin">
        <color rgb="FF000000"/>
      </left>
      <right style="thick">
        <color rgb="FF000000"/>
      </right>
      <bottom style="thin">
        <color rgb="FF000000"/>
      </bottom>
    </border>
    <border>
      <left style="thin">
        <color rgb="FF000000"/>
      </left>
      <right style="thick">
        <color rgb="FF000000"/>
      </right>
      <top style="thin">
        <color rgb="FF000000"/>
      </top>
      <bottom style="thin">
        <color rgb="FF000000"/>
      </bottom>
    </border>
    <border>
      <left style="thin">
        <color rgb="FF000000"/>
      </left>
      <top style="thin">
        <color rgb="FF000000"/>
      </top>
      <bottom/>
    </border>
    <border>
      <top style="thin">
        <color rgb="FF000000"/>
      </top>
      <bottom/>
    </border>
    <border>
      <left style="thin">
        <color rgb="FF000000"/>
      </left>
      <top/>
      <bottom/>
    </border>
    <border>
      <top/>
      <bottom/>
    </border>
    <border>
      <right style="thin">
        <color rgb="FF000000"/>
      </right>
      <top/>
      <bottom/>
    </border>
    <border>
      <left style="thick">
        <color rgb="FF000000"/>
      </left>
      <top style="thin">
        <color rgb="FF000000"/>
      </top>
      <bottom style="thick">
        <color rgb="FF000000"/>
      </bottom>
    </border>
    <border>
      <top style="thin">
        <color rgb="FF000000"/>
      </top>
      <bottom style="thick">
        <color rgb="FF000000"/>
      </bottom>
    </border>
    <border>
      <right style="thick">
        <color rgb="FF000000"/>
      </right>
      <top style="thin">
        <color rgb="FF000000"/>
      </top>
      <bottom style="thick">
        <color rgb="FF000000"/>
      </bottom>
    </border>
    <border>
      <left style="thick">
        <color rgb="FF000000"/>
      </left>
      <right style="thick">
        <color rgb="FF000000"/>
      </right>
      <top style="thick">
        <color rgb="FF000000"/>
      </top>
      <bottom style="thin">
        <color rgb="FF000000"/>
      </bottom>
    </border>
    <border>
      <left style="thick">
        <color rgb="FF000000"/>
      </left>
      <top style="thick">
        <color rgb="FF000000"/>
      </top>
      <bottom/>
    </border>
    <border>
      <right style="thin">
        <color rgb="FF000000"/>
      </right>
      <top style="thick">
        <color rgb="FF000000"/>
      </top>
      <bottom/>
    </border>
    <border>
      <left style="thin">
        <color rgb="FF000000"/>
      </left>
      <top style="thick">
        <color rgb="FF000000"/>
      </top>
      <bottom/>
    </border>
    <border>
      <right style="thick">
        <color rgb="FF000000"/>
      </right>
      <top style="thick">
        <color rgb="FF000000"/>
      </top>
      <bottom/>
    </border>
    <border>
      <left style="thick">
        <color rgb="FF000000"/>
      </left>
      <right style="thick">
        <color rgb="FF000000"/>
      </right>
      <bottom style="thin">
        <color rgb="FF000000"/>
      </bottom>
    </border>
    <border>
      <left style="thick">
        <color rgb="FF000000"/>
      </left>
      <right style="thick">
        <color rgb="FF000000"/>
      </right>
      <top style="thin">
        <color rgb="FF000000"/>
      </top>
      <bottom style="thin">
        <color rgb="FF000000"/>
      </bottom>
    </border>
    <border>
      <left style="thick">
        <color rgb="FF000000"/>
      </left>
      <right style="thick">
        <color rgb="FF000000"/>
      </right>
      <top style="thin">
        <color rgb="FF000000"/>
      </top>
      <bottom style="thick">
        <color rgb="FF000000"/>
      </bottom>
    </border>
    <border>
      <left style="thin">
        <color rgb="FF000000"/>
      </left>
      <top style="thin">
        <color rgb="FF000000"/>
      </top>
      <bottom style="thick">
        <color rgb="FF000000"/>
      </bottom>
    </border>
    <border>
      <right style="thin">
        <color rgb="FF000000"/>
      </right>
      <top style="thin">
        <color rgb="FF000000"/>
      </top>
      <bottom/>
    </border>
    <border>
      <left style="thin">
        <color rgb="FF000000"/>
      </left>
      <bottom/>
    </border>
    <border>
      <bottom/>
    </border>
    <border>
      <right style="thin">
        <color rgb="FF000000"/>
      </right>
      <bottom/>
    </border>
  </borders>
  <cellStyleXfs count="1">
    <xf borderId="0" fillId="0" fontId="0" numFmtId="0" applyAlignment="1" applyFont="1"/>
  </cellStyleXfs>
  <cellXfs count="197">
    <xf borderId="0" fillId="0" fontId="0" numFmtId="0" xfId="0" applyAlignment="1" applyFont="1">
      <alignment readingOrder="0" shrinkToFit="0" vertical="bottom" wrapText="0"/>
    </xf>
    <xf borderId="1" fillId="0" fontId="1" numFmtId="0" xfId="0" applyAlignment="1" applyBorder="1" applyFont="1">
      <alignment vertical="bottom"/>
    </xf>
    <xf borderId="1" fillId="0" fontId="2" numFmtId="0" xfId="0" applyBorder="1" applyFont="1"/>
    <xf borderId="2" fillId="2" fontId="3" numFmtId="0" xfId="0" applyAlignment="1" applyBorder="1" applyFill="1" applyFont="1">
      <alignment horizontal="center" readingOrder="0" vertical="bottom"/>
    </xf>
    <xf borderId="3" fillId="0" fontId="2" numFmtId="0" xfId="0" applyBorder="1" applyFont="1"/>
    <xf borderId="4" fillId="3" fontId="4" numFmtId="0" xfId="0" applyAlignment="1" applyBorder="1" applyFill="1" applyFont="1">
      <alignment horizontal="center"/>
    </xf>
    <xf borderId="5" fillId="0" fontId="2" numFmtId="0" xfId="0" applyBorder="1" applyFont="1"/>
    <xf borderId="6" fillId="0" fontId="2" numFmtId="0" xfId="0" applyBorder="1" applyFont="1"/>
    <xf borderId="7" fillId="0" fontId="3" numFmtId="0" xfId="0" applyAlignment="1" applyBorder="1" applyFont="1">
      <alignment horizontal="left"/>
    </xf>
    <xf borderId="8" fillId="0" fontId="2" numFmtId="0" xfId="0" applyBorder="1" applyFont="1"/>
    <xf borderId="9" fillId="0" fontId="2" numFmtId="0" xfId="0" applyBorder="1" applyFont="1"/>
    <xf borderId="7" fillId="4" fontId="3" numFmtId="0" xfId="0" applyAlignment="1" applyBorder="1" applyFill="1" applyFont="1">
      <alignment horizontal="center" vertical="center"/>
    </xf>
    <xf borderId="4" fillId="4" fontId="3" numFmtId="0" xfId="0" applyAlignment="1" applyBorder="1" applyFont="1">
      <alignment horizontal="center" readingOrder="0"/>
    </xf>
    <xf borderId="10" fillId="0" fontId="2" numFmtId="0" xfId="0" applyBorder="1" applyFont="1"/>
    <xf borderId="11" fillId="0" fontId="2" numFmtId="0" xfId="0" applyBorder="1" applyFont="1"/>
    <xf borderId="4" fillId="4" fontId="3" numFmtId="0" xfId="0" applyAlignment="1" applyBorder="1" applyFont="1">
      <alignment horizontal="center"/>
    </xf>
    <xf borderId="12" fillId="0" fontId="5" numFmtId="0" xfId="0" applyAlignment="1" applyBorder="1" applyFont="1">
      <alignment shrinkToFit="0" vertical="bottom" wrapText="1"/>
    </xf>
    <xf borderId="13" fillId="0" fontId="2" numFmtId="0" xfId="0" applyBorder="1" applyFont="1"/>
    <xf borderId="14" fillId="0" fontId="2" numFmtId="0" xfId="0" applyBorder="1" applyFont="1"/>
    <xf borderId="15" fillId="0" fontId="2" numFmtId="0" xfId="0" applyBorder="1" applyFont="1"/>
    <xf borderId="16" fillId="0" fontId="2" numFmtId="0" xfId="0" applyBorder="1" applyFont="1"/>
    <xf borderId="0" fillId="0" fontId="1" numFmtId="0" xfId="0" applyFont="1"/>
    <xf borderId="4" fillId="4" fontId="3" numFmtId="0" xfId="0" applyAlignment="1" applyBorder="1" applyFont="1">
      <alignment horizontal="left" shrinkToFit="0" wrapText="1"/>
    </xf>
    <xf borderId="4" fillId="0" fontId="6" numFmtId="0" xfId="0" applyAlignment="1" applyBorder="1" applyFont="1">
      <alignment horizontal="left"/>
    </xf>
    <xf borderId="4" fillId="0" fontId="1" numFmtId="0" xfId="0" applyAlignment="1" applyBorder="1" applyFont="1">
      <alignment horizontal="center"/>
    </xf>
    <xf borderId="7" fillId="5" fontId="3" numFmtId="0" xfId="0" applyAlignment="1" applyBorder="1" applyFill="1" applyFont="1">
      <alignment horizontal="left" vertical="center"/>
    </xf>
    <xf borderId="4" fillId="0" fontId="7" numFmtId="0" xfId="0" applyAlignment="1" applyBorder="1" applyFont="1">
      <alignment horizontal="center" readingOrder="0" shrinkToFit="0" wrapText="1"/>
    </xf>
    <xf borderId="7" fillId="0" fontId="8" numFmtId="0" xfId="0" applyBorder="1" applyFont="1"/>
    <xf borderId="17" fillId="0" fontId="9" numFmtId="0" xfId="0" applyAlignment="1" applyBorder="1" applyFont="1">
      <alignment horizontal="center" vertical="bottom"/>
    </xf>
    <xf borderId="18" fillId="0" fontId="2" numFmtId="0" xfId="0" applyBorder="1" applyFont="1"/>
    <xf borderId="19" fillId="0" fontId="2" numFmtId="0" xfId="0" applyBorder="1" applyFont="1"/>
    <xf borderId="12" fillId="0" fontId="10" numFmtId="0" xfId="0" applyAlignment="1" applyBorder="1" applyFont="1">
      <alignment readingOrder="0" shrinkToFit="0" vertical="bottom" wrapText="1"/>
    </xf>
    <xf borderId="12" fillId="0" fontId="11" numFmtId="0" xfId="0" applyAlignment="1" applyBorder="1" applyFont="1">
      <alignment readingOrder="0" shrinkToFit="0" vertical="bottom" wrapText="1"/>
    </xf>
    <xf borderId="12" fillId="0" fontId="1" numFmtId="0" xfId="0" applyAlignment="1" applyBorder="1" applyFont="1">
      <alignment horizontal="left" readingOrder="0"/>
    </xf>
    <xf borderId="12" fillId="0" fontId="1" numFmtId="0" xfId="0" applyAlignment="1" applyBorder="1" applyFont="1">
      <alignment horizontal="right" readingOrder="0"/>
    </xf>
    <xf borderId="20" fillId="2" fontId="3" numFmtId="0" xfId="0" applyAlignment="1" applyBorder="1" applyFont="1">
      <alignment horizontal="center" vertical="bottom"/>
    </xf>
    <xf borderId="21" fillId="0" fontId="2" numFmtId="0" xfId="0" applyBorder="1" applyFont="1"/>
    <xf borderId="22" fillId="0" fontId="2" numFmtId="0" xfId="0" applyBorder="1" applyFont="1"/>
    <xf borderId="2" fillId="0" fontId="12" numFmtId="0" xfId="0" applyAlignment="1" applyBorder="1" applyFont="1">
      <alignment vertical="bottom"/>
    </xf>
    <xf borderId="1" fillId="0" fontId="1" numFmtId="0" xfId="0" applyAlignment="1" applyBorder="1" applyFont="1">
      <alignment vertical="bottom"/>
    </xf>
    <xf borderId="23" fillId="6" fontId="1" numFmtId="0" xfId="0" applyBorder="1" applyFill="1" applyFont="1"/>
    <xf borderId="4" fillId="0" fontId="1" numFmtId="0" xfId="0" applyBorder="1" applyFont="1"/>
    <xf borderId="23" fillId="7" fontId="1" numFmtId="3" xfId="0" applyAlignment="1" applyBorder="1" applyFill="1" applyFont="1" applyNumberFormat="1">
      <alignment horizontal="center"/>
    </xf>
    <xf borderId="4" fillId="3" fontId="13" numFmtId="0" xfId="0" applyAlignment="1" applyBorder="1" applyFont="1">
      <alignment horizontal="center" readingOrder="0" shrinkToFit="0" vertical="center" wrapText="1"/>
    </xf>
    <xf borderId="4" fillId="0" fontId="3" numFmtId="0" xfId="0" applyAlignment="1" applyBorder="1" applyFont="1">
      <alignment horizontal="left" vertical="center"/>
    </xf>
    <xf borderId="4" fillId="4" fontId="14" numFmtId="0" xfId="0" applyAlignment="1" applyBorder="1" applyFont="1">
      <alignment horizontal="center" readingOrder="0" vertical="center"/>
    </xf>
    <xf borderId="23" fillId="8" fontId="14" numFmtId="0" xfId="0" applyAlignment="1" applyBorder="1" applyFill="1" applyFont="1">
      <alignment horizontal="center" readingOrder="0" vertical="center"/>
    </xf>
    <xf borderId="4" fillId="8" fontId="15" numFmtId="0" xfId="0" applyAlignment="1" applyBorder="1" applyFont="1">
      <alignment horizontal="center" readingOrder="0"/>
    </xf>
    <xf borderId="4" fillId="4" fontId="16" numFmtId="0" xfId="0" applyAlignment="1" applyBorder="1" applyFont="1">
      <alignment horizontal="center" readingOrder="0" vertical="center"/>
    </xf>
    <xf borderId="4" fillId="4" fontId="16" numFmtId="0" xfId="0" applyAlignment="1" applyBorder="1" applyFont="1">
      <alignment horizontal="left" vertical="center"/>
    </xf>
    <xf borderId="4" fillId="4" fontId="6" numFmtId="0" xfId="0" applyAlignment="1" applyBorder="1" applyFont="1">
      <alignment horizontal="center" vertical="center"/>
    </xf>
    <xf borderId="24" fillId="4" fontId="6" numFmtId="0" xfId="0" applyAlignment="1" applyBorder="1" applyFont="1">
      <alignment horizontal="center" vertical="center"/>
    </xf>
    <xf borderId="4" fillId="9" fontId="3" numFmtId="0" xfId="0" applyAlignment="1" applyBorder="1" applyFill="1" applyFont="1">
      <alignment horizontal="left" vertical="center"/>
    </xf>
    <xf borderId="4" fillId="7" fontId="3" numFmtId="0" xfId="0" applyAlignment="1" applyBorder="1" applyFont="1">
      <alignment horizontal="center" vertical="center"/>
    </xf>
    <xf borderId="5" fillId="9" fontId="3" numFmtId="0" xfId="0" applyAlignment="1" applyBorder="1" applyFont="1">
      <alignment horizontal="left" vertical="center"/>
    </xf>
    <xf borderId="4" fillId="10" fontId="3" numFmtId="0" xfId="0" applyAlignment="1" applyBorder="1" applyFill="1" applyFont="1">
      <alignment horizontal="left" vertical="center"/>
    </xf>
    <xf borderId="4" fillId="4" fontId="3" numFmtId="0" xfId="0" applyAlignment="1" applyBorder="1" applyFont="1">
      <alignment horizontal="center" vertical="center"/>
    </xf>
    <xf borderId="4" fillId="7" fontId="3" numFmtId="0" xfId="0" applyAlignment="1" applyBorder="1" applyFont="1">
      <alignment horizontal="center"/>
    </xf>
    <xf borderId="4" fillId="11" fontId="1" numFmtId="0" xfId="0" applyAlignment="1" applyBorder="1" applyFill="1" applyFont="1">
      <alignment horizontal="center"/>
    </xf>
    <xf borderId="25" fillId="10" fontId="3" numFmtId="0" xfId="0" applyAlignment="1" applyBorder="1" applyFont="1">
      <alignment horizontal="center" vertical="center"/>
    </xf>
    <xf borderId="26" fillId="0" fontId="2" numFmtId="0" xfId="0" applyBorder="1" applyFont="1"/>
    <xf borderId="27" fillId="0" fontId="2" numFmtId="0" xfId="0" applyBorder="1" applyFont="1"/>
    <xf borderId="4" fillId="4" fontId="16" numFmtId="0" xfId="0" applyAlignment="1" applyBorder="1" applyFont="1">
      <alignment horizontal="left" readingOrder="0" vertical="center"/>
    </xf>
    <xf borderId="4" fillId="4" fontId="3" numFmtId="0" xfId="0" applyAlignment="1" applyBorder="1" applyFont="1">
      <alignment horizontal="center" readingOrder="0" vertical="center"/>
    </xf>
    <xf borderId="4" fillId="9" fontId="3" numFmtId="0" xfId="0" applyAlignment="1" applyBorder="1" applyFont="1">
      <alignment horizontal="center" readingOrder="0" vertical="center"/>
    </xf>
    <xf borderId="4" fillId="9" fontId="3" numFmtId="0" xfId="0" applyAlignment="1" applyBorder="1" applyFont="1">
      <alignment horizontal="center" vertical="center"/>
    </xf>
    <xf borderId="4" fillId="0" fontId="17" numFmtId="0" xfId="0" applyAlignment="1" applyBorder="1" applyFont="1">
      <alignment horizontal="left" readingOrder="0" shrinkToFit="0" vertical="center" wrapText="1"/>
    </xf>
    <xf borderId="8" fillId="0" fontId="18" numFmtId="0" xfId="0" applyAlignment="1" applyBorder="1" applyFont="1">
      <alignment horizontal="center" vertical="center"/>
    </xf>
    <xf borderId="15" fillId="0" fontId="18" numFmtId="0" xfId="0" applyAlignment="1" applyBorder="1" applyFont="1">
      <alignment horizontal="center" vertical="center"/>
    </xf>
    <xf borderId="4" fillId="4" fontId="16" numFmtId="0" xfId="0" applyAlignment="1" applyBorder="1" applyFont="1">
      <alignment horizontal="left" readingOrder="0"/>
    </xf>
    <xf borderId="23" fillId="10" fontId="3" numFmtId="0" xfId="0" applyAlignment="1" applyBorder="1" applyFont="1">
      <alignment horizontal="center"/>
    </xf>
    <xf borderId="4" fillId="10" fontId="3" numFmtId="0" xfId="0" applyAlignment="1" applyBorder="1" applyFont="1">
      <alignment horizontal="center"/>
    </xf>
    <xf borderId="23" fillId="9" fontId="3" numFmtId="0" xfId="0" applyAlignment="1" applyBorder="1" applyFont="1">
      <alignment horizontal="center" readingOrder="0"/>
    </xf>
    <xf borderId="4" fillId="9" fontId="3" numFmtId="0" xfId="0" applyAlignment="1" applyBorder="1" applyFont="1">
      <alignment horizontal="center"/>
    </xf>
    <xf borderId="23" fillId="9" fontId="3" numFmtId="0" xfId="0" applyAlignment="1" applyBorder="1" applyFont="1">
      <alignment horizontal="center"/>
    </xf>
    <xf borderId="4" fillId="9" fontId="3" numFmtId="164" xfId="0" applyAlignment="1" applyBorder="1" applyFont="1" applyNumberFormat="1">
      <alignment horizontal="center"/>
    </xf>
    <xf borderId="4" fillId="9" fontId="3" numFmtId="164" xfId="0" applyAlignment="1" applyBorder="1" applyFont="1" applyNumberFormat="1">
      <alignment horizontal="center" readingOrder="0"/>
    </xf>
    <xf borderId="4" fillId="10" fontId="19" numFmtId="0" xfId="0" applyAlignment="1" applyBorder="1" applyFont="1">
      <alignment horizontal="center" readingOrder="0"/>
    </xf>
    <xf borderId="4" fillId="7" fontId="3" numFmtId="0" xfId="0" applyAlignment="1" applyBorder="1" applyFont="1">
      <alignment horizontal="center" readingOrder="0"/>
    </xf>
    <xf borderId="7" fillId="4" fontId="16" numFmtId="0" xfId="0" applyAlignment="1" applyBorder="1" applyFont="1">
      <alignment horizontal="left" readingOrder="0"/>
    </xf>
    <xf borderId="7" fillId="4" fontId="3" numFmtId="0" xfId="0" applyAlignment="1" applyBorder="1" applyFont="1">
      <alignment horizontal="center" readingOrder="0" shrinkToFit="0" vertical="center" wrapText="1"/>
    </xf>
    <xf borderId="7" fillId="4" fontId="3" numFmtId="0" xfId="0" applyAlignment="1" applyBorder="1" applyFont="1">
      <alignment horizontal="center" readingOrder="0" vertical="center"/>
    </xf>
    <xf borderId="7" fillId="4" fontId="20" numFmtId="0" xfId="0" applyAlignment="1" applyBorder="1" applyFont="1">
      <alignment horizontal="center" readingOrder="0" shrinkToFit="0" vertical="center" wrapText="1"/>
    </xf>
    <xf borderId="28" fillId="4" fontId="3" numFmtId="0" xfId="0" applyAlignment="1" applyBorder="1" applyFont="1">
      <alignment horizontal="center" readingOrder="0" shrinkToFit="0" vertical="center" wrapText="1"/>
    </xf>
    <xf borderId="29" fillId="0" fontId="2" numFmtId="0" xfId="0" applyBorder="1" applyFont="1"/>
    <xf borderId="18" fillId="4" fontId="3" numFmtId="0" xfId="0" applyAlignment="1" applyBorder="1" applyFont="1">
      <alignment horizontal="center" readingOrder="0" vertical="center"/>
    </xf>
    <xf borderId="23" fillId="4" fontId="3" numFmtId="0" xfId="0" applyAlignment="1" applyBorder="1" applyFont="1">
      <alignment horizontal="center" readingOrder="0"/>
    </xf>
    <xf borderId="2" fillId="0" fontId="2" numFmtId="0" xfId="0" applyBorder="1" applyFont="1"/>
    <xf borderId="30" fillId="4" fontId="3" numFmtId="0" xfId="0" applyAlignment="1" applyBorder="1" applyFont="1">
      <alignment horizontal="center" readingOrder="0"/>
    </xf>
    <xf borderId="31" fillId="4" fontId="3" numFmtId="0" xfId="0" applyAlignment="1" applyBorder="1" applyFont="1">
      <alignment horizontal="center" readingOrder="0"/>
    </xf>
    <xf borderId="23" fillId="7" fontId="3" numFmtId="0" xfId="0" applyAlignment="1" applyBorder="1" applyFont="1">
      <alignment horizontal="center"/>
    </xf>
    <xf borderId="32" fillId="7" fontId="3" numFmtId="0" xfId="0" applyAlignment="1" applyBorder="1" applyFont="1">
      <alignment horizontal="center"/>
    </xf>
    <xf borderId="33" fillId="0" fontId="2" numFmtId="0" xfId="0" applyBorder="1" applyFont="1"/>
    <xf borderId="16" fillId="9" fontId="3" numFmtId="0" xfId="0" applyAlignment="1" applyBorder="1" applyFont="1">
      <alignment horizontal="center"/>
    </xf>
    <xf borderId="34" fillId="9" fontId="3" numFmtId="0" xfId="0" applyAlignment="1" applyBorder="1" applyFont="1">
      <alignment horizontal="center"/>
    </xf>
    <xf borderId="6" fillId="9" fontId="3" numFmtId="0" xfId="0" applyAlignment="1" applyBorder="1" applyFont="1">
      <alignment horizontal="center"/>
    </xf>
    <xf borderId="35" fillId="9" fontId="3" numFmtId="0" xfId="0" applyAlignment="1" applyBorder="1" applyFont="1">
      <alignment horizontal="center"/>
    </xf>
    <xf borderId="36" fillId="7" fontId="3" numFmtId="0" xfId="0" applyAlignment="1" applyBorder="1" applyFont="1">
      <alignment horizontal="center"/>
    </xf>
    <xf borderId="37" fillId="0" fontId="2" numFmtId="0" xfId="0" applyBorder="1" applyFont="1"/>
    <xf borderId="2" fillId="7" fontId="3" numFmtId="0" xfId="0" applyAlignment="1" applyBorder="1" applyFont="1">
      <alignment horizontal="center"/>
    </xf>
    <xf borderId="30" fillId="9" fontId="3" numFmtId="0" xfId="0" applyAlignment="1" applyBorder="1" applyFont="1">
      <alignment horizontal="center"/>
    </xf>
    <xf borderId="31" fillId="9" fontId="3" numFmtId="0" xfId="0" applyAlignment="1" applyBorder="1" applyFont="1">
      <alignment horizontal="center"/>
    </xf>
    <xf borderId="4" fillId="5" fontId="21" numFmtId="0" xfId="0" applyAlignment="1" applyBorder="1" applyFont="1">
      <alignment horizontal="left"/>
    </xf>
    <xf borderId="4" fillId="9" fontId="17" numFmtId="0" xfId="0" applyAlignment="1" applyBorder="1" applyFont="1">
      <alignment horizontal="center" readingOrder="0"/>
    </xf>
    <xf borderId="14" fillId="0" fontId="1" numFmtId="0" xfId="0" applyAlignment="1" applyBorder="1" applyFont="1">
      <alignment horizontal="center"/>
    </xf>
    <xf borderId="38" fillId="4" fontId="16" numFmtId="0" xfId="0" applyAlignment="1" applyBorder="1" applyFont="1">
      <alignment horizontal="left" readingOrder="0"/>
    </xf>
    <xf borderId="39" fillId="0" fontId="2" numFmtId="0" xfId="0" applyBorder="1" applyFont="1"/>
    <xf borderId="40" fillId="0" fontId="2" numFmtId="0" xfId="0" applyBorder="1" applyFont="1"/>
    <xf borderId="4" fillId="0" fontId="3" numFmtId="0" xfId="0" applyAlignment="1" applyBorder="1" applyFont="1">
      <alignment horizontal="center" vertical="bottom"/>
    </xf>
    <xf borderId="4" fillId="0" fontId="17" numFmtId="0" xfId="0" applyAlignment="1" applyBorder="1" applyFont="1">
      <alignment horizontal="center" readingOrder="0" shrinkToFit="0" vertical="top" wrapText="1"/>
    </xf>
    <xf borderId="7" fillId="0" fontId="3" numFmtId="0" xfId="0" applyAlignment="1" applyBorder="1" applyFont="1">
      <alignment horizontal="center" vertical="bottom"/>
    </xf>
    <xf borderId="17" fillId="0" fontId="3" numFmtId="0" xfId="0" applyAlignment="1" applyBorder="1" applyFont="1">
      <alignment horizontal="center" vertical="bottom"/>
    </xf>
    <xf borderId="32" fillId="0" fontId="12" numFmtId="0" xfId="0" applyAlignment="1" applyBorder="1" applyFont="1">
      <alignment vertical="bottom"/>
    </xf>
    <xf borderId="41" fillId="0" fontId="1" numFmtId="165" xfId="0" applyAlignment="1" applyBorder="1" applyFont="1" applyNumberFormat="1">
      <alignment horizontal="right" readingOrder="0"/>
    </xf>
    <xf borderId="42" fillId="0" fontId="2" numFmtId="0" xfId="0" applyBorder="1" applyFont="1"/>
    <xf borderId="43" fillId="0" fontId="2" numFmtId="0" xfId="0" applyBorder="1" applyFont="1"/>
    <xf borderId="41" fillId="0" fontId="1" numFmtId="0" xfId="0" applyAlignment="1" applyBorder="1" applyFont="1">
      <alignment horizontal="left" readingOrder="0"/>
    </xf>
    <xf borderId="4" fillId="9" fontId="3" numFmtId="0" xfId="0" applyAlignment="1" applyBorder="1" applyFont="1">
      <alignment horizontal="left" readingOrder="0" vertical="center"/>
    </xf>
    <xf borderId="4" fillId="0" fontId="22" numFmtId="0" xfId="0" applyAlignment="1" applyBorder="1" applyFont="1">
      <alignment horizontal="left" readingOrder="0" shrinkToFit="0" vertical="center" wrapText="1"/>
    </xf>
    <xf borderId="4" fillId="4" fontId="23" numFmtId="0" xfId="0" applyAlignment="1" applyBorder="1" applyFont="1">
      <alignment horizontal="center" readingOrder="0" vertical="center"/>
    </xf>
    <xf borderId="8" fillId="0" fontId="1" numFmtId="0" xfId="0" applyAlignment="1" applyBorder="1" applyFont="1">
      <alignment horizontal="center"/>
    </xf>
    <xf borderId="15" fillId="0" fontId="1" numFmtId="0" xfId="0" applyAlignment="1" applyBorder="1" applyFont="1">
      <alignment horizontal="center"/>
    </xf>
    <xf borderId="4" fillId="4" fontId="3" numFmtId="0" xfId="0" applyAlignment="1" applyBorder="1" applyFont="1">
      <alignment horizontal="left" readingOrder="0" vertical="center"/>
    </xf>
    <xf borderId="5" fillId="0" fontId="1" numFmtId="0" xfId="0" applyAlignment="1" applyBorder="1" applyFont="1">
      <alignment horizontal="center"/>
    </xf>
    <xf borderId="44" fillId="4" fontId="3" numFmtId="0" xfId="0" applyAlignment="1" applyBorder="1" applyFont="1">
      <alignment horizontal="center" readingOrder="0" shrinkToFit="0" vertical="center" wrapText="1"/>
    </xf>
    <xf borderId="5" fillId="2" fontId="24" numFmtId="0" xfId="0" applyAlignment="1" applyBorder="1" applyFont="1">
      <alignment horizontal="center" readingOrder="0" shrinkToFit="0" vertical="center" wrapText="1"/>
    </xf>
    <xf borderId="44" fillId="4" fontId="24" numFmtId="0" xfId="0" applyAlignment="1" applyBorder="1" applyFont="1">
      <alignment horizontal="center" readingOrder="0" shrinkToFit="0" vertical="center" wrapText="1"/>
    </xf>
    <xf borderId="8" fillId="2" fontId="3" numFmtId="0" xfId="0" applyAlignment="1" applyBorder="1" applyFont="1">
      <alignment horizontal="center" readingOrder="0" shrinkToFit="0" vertical="center" wrapText="1"/>
    </xf>
    <xf borderId="4" fillId="2" fontId="3" numFmtId="0" xfId="0" applyAlignment="1" applyBorder="1" applyFont="1">
      <alignment horizontal="center" readingOrder="0" shrinkToFit="0" vertical="center" wrapText="1"/>
    </xf>
    <xf borderId="45" fillId="4" fontId="3" numFmtId="0" xfId="0" applyAlignment="1" applyBorder="1" applyFont="1">
      <alignment horizontal="center" readingOrder="0" vertical="center"/>
    </xf>
    <xf borderId="46" fillId="0" fontId="2" numFmtId="0" xfId="0" applyBorder="1" applyFont="1"/>
    <xf borderId="47" fillId="4" fontId="3" numFmtId="0" xfId="0" applyAlignment="1" applyBorder="1" applyFont="1">
      <alignment horizontal="center" readingOrder="0" shrinkToFit="0" vertical="center" wrapText="1"/>
    </xf>
    <xf borderId="48" fillId="0" fontId="2" numFmtId="0" xfId="0" applyBorder="1" applyFont="1"/>
    <xf borderId="49" fillId="9" fontId="3" numFmtId="0" xfId="0" applyAlignment="1" applyBorder="1" applyFont="1">
      <alignment horizontal="center" vertical="center"/>
    </xf>
    <xf borderId="5" fillId="9" fontId="3" numFmtId="0" xfId="0" applyAlignment="1" applyBorder="1" applyFont="1">
      <alignment horizontal="center" vertical="center"/>
    </xf>
    <xf borderId="50" fillId="7" fontId="3" numFmtId="0" xfId="0" applyAlignment="1" applyBorder="1" applyFont="1">
      <alignment horizontal="center" vertical="center"/>
    </xf>
    <xf borderId="5" fillId="11" fontId="3" numFmtId="0" xfId="0" applyAlignment="1" applyBorder="1" applyFont="1">
      <alignment horizontal="center" vertical="center"/>
    </xf>
    <xf borderId="4" fillId="11" fontId="3" numFmtId="0" xfId="0" applyAlignment="1" applyBorder="1" applyFont="1">
      <alignment horizontal="center" vertical="center"/>
    </xf>
    <xf borderId="7" fillId="11" fontId="3" numFmtId="0" xfId="0" applyAlignment="1" applyBorder="1" applyFont="1">
      <alignment horizontal="center" vertical="center"/>
    </xf>
    <xf borderId="12" fillId="9" fontId="3" numFmtId="0" xfId="0" applyAlignment="1" applyBorder="1" applyFont="1">
      <alignment horizontal="center" vertical="center"/>
    </xf>
    <xf borderId="50" fillId="9" fontId="3" numFmtId="0" xfId="0" applyAlignment="1" applyBorder="1" applyFont="1">
      <alignment horizontal="center" vertical="center"/>
    </xf>
    <xf borderId="5" fillId="9" fontId="3" numFmtId="0" xfId="0" applyAlignment="1" applyBorder="1" applyFont="1">
      <alignment horizontal="center" readingOrder="0" vertical="center"/>
    </xf>
    <xf borderId="50" fillId="7" fontId="3" numFmtId="0" xfId="0" applyAlignment="1" applyBorder="1" applyFont="1">
      <alignment horizontal="center" readingOrder="0" vertical="center"/>
    </xf>
    <xf borderId="4" fillId="11" fontId="3" numFmtId="0" xfId="0" applyAlignment="1" applyBorder="1" applyFont="1">
      <alignment horizontal="center" readingOrder="0" vertical="center"/>
    </xf>
    <xf borderId="51" fillId="9" fontId="3" numFmtId="0" xfId="0" applyAlignment="1" applyBorder="1" applyFont="1">
      <alignment horizontal="center" vertical="center"/>
    </xf>
    <xf borderId="51" fillId="7" fontId="3" numFmtId="0" xfId="0" applyAlignment="1" applyBorder="1" applyFont="1">
      <alignment horizontal="center" readingOrder="0" vertical="center"/>
    </xf>
    <xf borderId="41" fillId="9" fontId="3" numFmtId="0" xfId="0" applyAlignment="1" applyBorder="1" applyFont="1">
      <alignment horizontal="center" vertical="center"/>
    </xf>
    <xf borderId="30" fillId="0" fontId="2" numFmtId="0" xfId="0" applyBorder="1" applyFont="1"/>
    <xf borderId="52" fillId="9" fontId="3" numFmtId="0" xfId="0" applyAlignment="1" applyBorder="1" applyFont="1">
      <alignment horizontal="center" vertical="center"/>
    </xf>
    <xf borderId="7" fillId="0" fontId="1" numFmtId="0" xfId="0" applyAlignment="1" applyBorder="1" applyFont="1">
      <alignment horizontal="center"/>
    </xf>
    <xf borderId="4" fillId="0" fontId="21" numFmtId="0" xfId="0" applyAlignment="1" applyBorder="1" applyFont="1">
      <alignment horizontal="left" vertical="center"/>
    </xf>
    <xf borderId="4" fillId="4" fontId="3" numFmtId="0" xfId="0" applyAlignment="1" applyBorder="1" applyFont="1">
      <alignment horizontal="center" readingOrder="0" shrinkToFit="0" vertical="center" wrapText="1"/>
    </xf>
    <xf borderId="36" fillId="4" fontId="3" numFmtId="0" xfId="0" applyAlignment="1" applyBorder="1" applyFont="1">
      <alignment horizontal="center" vertical="center"/>
    </xf>
    <xf borderId="53" fillId="0" fontId="2" numFmtId="0" xfId="0" applyBorder="1" applyFont="1"/>
    <xf borderId="45" fillId="4" fontId="3" numFmtId="0" xfId="0" applyAlignment="1" applyBorder="1" applyFont="1">
      <alignment horizontal="center" vertical="center"/>
    </xf>
    <xf borderId="47" fillId="4" fontId="3" numFmtId="0" xfId="0" applyAlignment="1" applyBorder="1" applyFont="1">
      <alignment horizontal="center" vertical="center"/>
    </xf>
    <xf borderId="37" fillId="4" fontId="3" numFmtId="0" xfId="0" applyAlignment="1" applyBorder="1" applyFont="1">
      <alignment horizontal="center" vertical="center"/>
    </xf>
    <xf borderId="4" fillId="9" fontId="3" numFmtId="0" xfId="0" applyAlignment="1" applyBorder="1" applyFont="1">
      <alignment horizontal="center" readingOrder="0"/>
    </xf>
    <xf borderId="5" fillId="7" fontId="3" numFmtId="0" xfId="0" applyAlignment="1" applyBorder="1" applyFont="1">
      <alignment horizontal="center" vertical="center"/>
    </xf>
    <xf borderId="38" fillId="4" fontId="23" numFmtId="0" xfId="0" applyAlignment="1" applyBorder="1" applyFont="1">
      <alignment horizontal="center" readingOrder="0" vertical="center"/>
    </xf>
    <xf borderId="4" fillId="0" fontId="22" numFmtId="0" xfId="0" applyAlignment="1" applyBorder="1" applyFont="1">
      <alignment horizontal="left" readingOrder="0" vertical="center"/>
    </xf>
    <xf borderId="4" fillId="7" fontId="3" numFmtId="0" xfId="0" applyAlignment="1" applyBorder="1" applyFont="1">
      <alignment horizontal="center" readingOrder="0" vertical="center"/>
    </xf>
    <xf borderId="4" fillId="8" fontId="3" numFmtId="0" xfId="0" applyAlignment="1" applyBorder="1" applyFont="1">
      <alignment horizontal="left" readingOrder="0" vertical="center"/>
    </xf>
    <xf borderId="4" fillId="7" fontId="3" numFmtId="2" xfId="0" applyAlignment="1" applyBorder="1" applyFont="1" applyNumberFormat="1">
      <alignment horizontal="center" readingOrder="0" vertical="center"/>
    </xf>
    <xf borderId="4" fillId="7" fontId="3" numFmtId="2" xfId="0" applyAlignment="1" applyBorder="1" applyFont="1" applyNumberFormat="1">
      <alignment horizontal="center" vertical="center"/>
    </xf>
    <xf borderId="4" fillId="0" fontId="21" numFmtId="0" xfId="0" applyAlignment="1" applyBorder="1" applyFont="1">
      <alignment horizontal="center" vertical="center"/>
    </xf>
    <xf borderId="23" fillId="4" fontId="3" numFmtId="0" xfId="0" applyAlignment="1" applyBorder="1" applyFont="1">
      <alignment horizontal="center" readingOrder="0" shrinkToFit="0" vertical="center" wrapText="1"/>
    </xf>
    <xf borderId="54" fillId="0" fontId="2" numFmtId="0" xfId="0" applyBorder="1" applyFont="1"/>
    <xf borderId="55" fillId="0" fontId="2" numFmtId="0" xfId="0" applyBorder="1" applyFont="1"/>
    <xf borderId="56" fillId="0" fontId="2" numFmtId="0" xfId="0" applyBorder="1" applyFont="1"/>
    <xf borderId="23" fillId="4" fontId="3" numFmtId="0" xfId="0" applyAlignment="1" applyBorder="1" applyFont="1">
      <alignment horizontal="center" shrinkToFit="0" vertical="center" wrapText="1"/>
    </xf>
    <xf borderId="36" fillId="4" fontId="3" numFmtId="0" xfId="0" applyAlignment="1" applyBorder="1" applyFont="1">
      <alignment horizontal="center" readingOrder="0" vertical="center"/>
    </xf>
    <xf borderId="4" fillId="9" fontId="3" numFmtId="49" xfId="0" applyAlignment="1" applyBorder="1" applyFont="1" applyNumberFormat="1">
      <alignment horizontal="left"/>
    </xf>
    <xf borderId="23" fillId="9" fontId="3" numFmtId="0" xfId="0" applyAlignment="1" applyBorder="1" applyFont="1">
      <alignment horizontal="center" vertical="center"/>
    </xf>
    <xf borderId="14" fillId="9" fontId="3" numFmtId="0" xfId="0" applyAlignment="1" applyBorder="1" applyFont="1">
      <alignment horizontal="center" vertical="center"/>
    </xf>
    <xf borderId="23" fillId="9" fontId="3" numFmtId="0" xfId="0" applyAlignment="1" applyBorder="1" applyFont="1">
      <alignment horizontal="center" readingOrder="0" vertical="center"/>
    </xf>
    <xf borderId="23" fillId="7" fontId="3" numFmtId="2" xfId="0" applyAlignment="1" applyBorder="1" applyFont="1" applyNumberFormat="1">
      <alignment horizontal="center" readingOrder="0" vertical="center"/>
    </xf>
    <xf borderId="15" fillId="7" fontId="3" numFmtId="2" xfId="0" applyAlignment="1" applyBorder="1" applyFont="1" applyNumberFormat="1">
      <alignment horizontal="center" vertical="center"/>
    </xf>
    <xf borderId="4" fillId="9" fontId="3" numFmtId="0" xfId="0" applyAlignment="1" applyBorder="1" applyFont="1">
      <alignment horizontal="left" readingOrder="0"/>
    </xf>
    <xf borderId="14" fillId="9" fontId="3" numFmtId="0" xfId="0" applyAlignment="1" applyBorder="1" applyFont="1">
      <alignment horizontal="center" readingOrder="0" vertical="center"/>
    </xf>
    <xf borderId="16" fillId="7" fontId="3" numFmtId="2" xfId="0" applyAlignment="1" applyBorder="1" applyFont="1" applyNumberFormat="1">
      <alignment horizontal="center" vertical="center"/>
    </xf>
    <xf borderId="4" fillId="9" fontId="3" numFmtId="0" xfId="0" applyAlignment="1" applyBorder="1" applyFont="1">
      <alignment horizontal="left"/>
    </xf>
    <xf borderId="6" fillId="7" fontId="3" numFmtId="2" xfId="0" applyAlignment="1" applyBorder="1" applyFont="1" applyNumberFormat="1">
      <alignment horizontal="center" vertical="center"/>
    </xf>
    <xf borderId="23" fillId="7" fontId="3" numFmtId="2" xfId="0" applyAlignment="1" applyBorder="1" applyFont="1" applyNumberFormat="1">
      <alignment horizontal="center" vertical="center"/>
    </xf>
    <xf borderId="6" fillId="7" fontId="3" numFmtId="0" xfId="0" applyAlignment="1" applyBorder="1" applyFont="1">
      <alignment horizontal="center" vertical="center"/>
    </xf>
    <xf borderId="23" fillId="7" fontId="3" numFmtId="0" xfId="0" applyAlignment="1" applyBorder="1" applyFont="1">
      <alignment horizontal="center" vertical="center"/>
    </xf>
    <xf borderId="4" fillId="4" fontId="23" numFmtId="0" xfId="0" applyAlignment="1" applyBorder="1" applyFont="1">
      <alignment horizontal="left" readingOrder="0" vertical="center"/>
    </xf>
    <xf borderId="4" fillId="4" fontId="3" numFmtId="0" xfId="0" applyAlignment="1" applyBorder="1" applyFont="1">
      <alignment horizontal="center" shrinkToFit="0" vertical="center" wrapText="1"/>
    </xf>
    <xf borderId="4" fillId="12" fontId="3" numFmtId="0" xfId="0" applyAlignment="1" applyBorder="1" applyFill="1" applyFont="1">
      <alignment horizontal="center" vertical="center"/>
    </xf>
    <xf borderId="4" fillId="9" fontId="1" numFmtId="0" xfId="0" applyAlignment="1" applyBorder="1" applyFont="1">
      <alignment horizontal="center"/>
    </xf>
    <xf borderId="4" fillId="12" fontId="1" numFmtId="0" xfId="0" applyAlignment="1" applyBorder="1" applyFont="1">
      <alignment horizontal="center"/>
    </xf>
    <xf borderId="7" fillId="7" fontId="1" numFmtId="0" xfId="0" applyAlignment="1" applyBorder="1" applyFont="1">
      <alignment horizontal="center" vertical="center"/>
    </xf>
    <xf borderId="7" fillId="9" fontId="1" numFmtId="0" xfId="0" applyAlignment="1" applyBorder="1" applyFont="1">
      <alignment horizontal="center"/>
    </xf>
    <xf borderId="4" fillId="12" fontId="3" numFmtId="0" xfId="0" applyAlignment="1" applyBorder="1" applyFont="1">
      <alignment horizontal="center"/>
    </xf>
    <xf borderId="20" fillId="2" fontId="3" numFmtId="0" xfId="0" applyAlignment="1" applyBorder="1" applyFont="1">
      <alignment horizontal="center" readingOrder="0" vertical="bottom"/>
    </xf>
    <xf borderId="14" fillId="0" fontId="12" numFmtId="0" xfId="0" applyAlignment="1" applyBorder="1" applyFont="1">
      <alignment vertical="bottom"/>
    </xf>
    <xf borderId="4" fillId="0" fontId="1" numFmtId="165" xfId="0" applyAlignment="1" applyBorder="1" applyFont="1" applyNumberFormat="1">
      <alignment horizontal="righ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6.jpg"/><Relationship Id="rId3" Type="http://schemas.openxmlformats.org/officeDocument/2006/relationships/image" Target="../media/image5.jpg"/><Relationship Id="rId4" Type="http://schemas.openxmlformats.org/officeDocument/2006/relationships/image" Target="../media/image8.jpg"/><Relationship Id="rId5" Type="http://schemas.openxmlformats.org/officeDocument/2006/relationships/image" Target="../media/image2.jpg"/><Relationship Id="rId6" Type="http://schemas.openxmlformats.org/officeDocument/2006/relationships/image" Target="../media/image1.jpg"/><Relationship Id="rId7" Type="http://schemas.openxmlformats.org/officeDocument/2006/relationships/image" Target="../media/image3.png"/><Relationship Id="rId8"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400050</xdr:colOff>
      <xdr:row>39</xdr:row>
      <xdr:rowOff>57150</xdr:rowOff>
    </xdr:from>
    <xdr:ext cx="7029450" cy="8496300"/>
    <xdr:pic>
      <xdr:nvPicPr>
        <xdr:cNvPr descr="TABLA 3 GAS NATURAL.jpg"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400050</xdr:colOff>
      <xdr:row>216</xdr:row>
      <xdr:rowOff>57150</xdr:rowOff>
    </xdr:from>
    <xdr:ext cx="7029450" cy="849630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628650</xdr:colOff>
      <xdr:row>9</xdr:row>
      <xdr:rowOff>9525</xdr:rowOff>
    </xdr:from>
    <xdr:ext cx="6743700" cy="2724150"/>
    <xdr:pic>
      <xdr:nvPicPr>
        <xdr:cNvPr descr="prolongac domi gas ej 1.jpg"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9525</xdr:colOff>
      <xdr:row>47</xdr:row>
      <xdr:rowOff>19050</xdr:rowOff>
    </xdr:from>
    <xdr:ext cx="7667625" cy="5924550"/>
    <xdr:pic>
      <xdr:nvPicPr>
        <xdr:cNvPr descr="TABLA 2 GAS NATURAL.jpg"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561975</xdr:colOff>
      <xdr:row>130</xdr:row>
      <xdr:rowOff>38100</xdr:rowOff>
    </xdr:from>
    <xdr:ext cx="7562850" cy="5876925"/>
    <xdr:pic>
      <xdr:nvPicPr>
        <xdr:cNvPr descr="TABLA 2 GAS NATURAL.jpg"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590550</xdr:colOff>
      <xdr:row>79</xdr:row>
      <xdr:rowOff>57150</xdr:rowOff>
    </xdr:from>
    <xdr:ext cx="3867150" cy="5200650"/>
    <xdr:pic>
      <xdr:nvPicPr>
        <xdr:cNvPr descr="medidores en barrales en PB.jpg" id="0" name="image5.jp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457200</xdr:colOff>
      <xdr:row>215</xdr:row>
      <xdr:rowOff>19050</xdr:rowOff>
    </xdr:from>
    <xdr:ext cx="7839075" cy="5772150"/>
    <xdr:pic>
      <xdr:nvPicPr>
        <xdr:cNvPr descr="TABLA 2 GAS NATURAL.jpg" id="0" name="image6.jp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590550</xdr:colOff>
      <xdr:row>162</xdr:row>
      <xdr:rowOff>171450</xdr:rowOff>
    </xdr:from>
    <xdr:ext cx="3867150" cy="4943475"/>
    <xdr:pic>
      <xdr:nvPicPr>
        <xdr:cNvPr descr="medidores en barrales en subsuelo detalle.jpg" id="0" name="image8.jp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9525</xdr:colOff>
      <xdr:row>164</xdr:row>
      <xdr:rowOff>19050</xdr:rowOff>
    </xdr:from>
    <xdr:ext cx="5457825" cy="3133725"/>
    <xdr:pic>
      <xdr:nvPicPr>
        <xdr:cNvPr descr="medidores en barrales en subsuelo.jpg" id="0" name="image2.jp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0</xdr:colOff>
      <xdr:row>244</xdr:row>
      <xdr:rowOff>38100</xdr:rowOff>
    </xdr:from>
    <xdr:ext cx="6600825" cy="9820275"/>
    <xdr:pic>
      <xdr:nvPicPr>
        <xdr:cNvPr descr="TABLA 3 GAS NATURAL.jpg" id="0" name="image1.jp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79</xdr:row>
      <xdr:rowOff>114300</xdr:rowOff>
    </xdr:from>
    <xdr:ext cx="5829300" cy="3028950"/>
    <xdr:pic>
      <xdr:nvPicPr>
        <xdr:cNvPr id="0" name="image3.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8</xdr:col>
      <xdr:colOff>533400</xdr:colOff>
      <xdr:row>254</xdr:row>
      <xdr:rowOff>209550</xdr:rowOff>
    </xdr:from>
    <xdr:ext cx="2343150" cy="7639050"/>
    <xdr:pic>
      <xdr:nvPicPr>
        <xdr:cNvPr id="0" name="image4.jpg" title="Imagen"/>
        <xdr:cNvPicPr preferRelativeResize="0"/>
      </xdr:nvPicPr>
      <xdr:blipFill>
        <a:blip cstate="print" r:embed="rId8"/>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enargas.gob.ar/secciones/eficiencia-energetica/consumo-artefactos.php" TargetMode="External"/><Relationship Id="rId3" Type="http://schemas.openxmlformats.org/officeDocument/2006/relationships/drawing" Target="../drawings/drawing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0.71"/>
    <col customWidth="1" min="3" max="3" width="8.57"/>
    <col customWidth="1" min="4" max="4" width="8.71"/>
    <col customWidth="1" min="5" max="5" width="8.57"/>
    <col customWidth="1" min="6" max="10" width="10.71"/>
    <col customWidth="1" min="11" max="11" width="9.14"/>
    <col customWidth="1" min="12" max="12" width="10.71"/>
    <col customWidth="1" min="13" max="13" width="9.14"/>
    <col customWidth="1" min="14" max="26" width="10.71"/>
  </cols>
  <sheetData>
    <row r="1">
      <c r="A1" s="1"/>
      <c r="B1" s="2"/>
      <c r="C1" s="2"/>
      <c r="D1" s="2"/>
      <c r="E1" s="2"/>
      <c r="F1" s="2"/>
      <c r="G1" s="2"/>
      <c r="H1" s="2"/>
      <c r="I1" s="2"/>
      <c r="J1" s="2"/>
      <c r="K1" s="2"/>
      <c r="L1" s="2"/>
      <c r="M1" s="2"/>
    </row>
    <row r="2">
      <c r="A2" s="3" t="s">
        <v>0</v>
      </c>
      <c r="B2" s="2"/>
      <c r="C2" s="2"/>
      <c r="D2" s="2"/>
      <c r="E2" s="2"/>
      <c r="F2" s="2"/>
      <c r="G2" s="2"/>
      <c r="H2" s="2"/>
      <c r="I2" s="2"/>
      <c r="J2" s="2"/>
      <c r="K2" s="2"/>
      <c r="L2" s="2"/>
      <c r="M2" s="4"/>
    </row>
    <row r="3">
      <c r="A3" s="5" t="s">
        <v>1</v>
      </c>
      <c r="B3" s="6"/>
      <c r="C3" s="6"/>
      <c r="D3" s="6"/>
      <c r="E3" s="6"/>
      <c r="F3" s="6"/>
      <c r="G3" s="6"/>
      <c r="H3" s="6"/>
      <c r="I3" s="6"/>
      <c r="J3" s="6"/>
      <c r="K3" s="6"/>
      <c r="L3" s="6"/>
      <c r="M3" s="7"/>
    </row>
    <row r="4">
      <c r="A4" s="8"/>
      <c r="B4" s="9"/>
      <c r="C4" s="9"/>
      <c r="D4" s="9"/>
      <c r="E4" s="9"/>
      <c r="F4" s="9"/>
      <c r="G4" s="9"/>
      <c r="H4" s="9"/>
      <c r="I4" s="9"/>
      <c r="J4" s="9"/>
      <c r="K4" s="9"/>
      <c r="L4" s="9"/>
      <c r="M4" s="10"/>
    </row>
    <row r="5">
      <c r="A5" s="11" t="s">
        <v>2</v>
      </c>
      <c r="B5" s="9"/>
      <c r="C5" s="9"/>
      <c r="D5" s="9"/>
      <c r="E5" s="10"/>
      <c r="F5" s="12" t="s">
        <v>3</v>
      </c>
      <c r="G5" s="7"/>
      <c r="H5" s="12" t="s">
        <v>3</v>
      </c>
      <c r="I5" s="7"/>
      <c r="J5" s="12" t="s">
        <v>4</v>
      </c>
      <c r="K5" s="7"/>
      <c r="L5" s="12" t="s">
        <v>4</v>
      </c>
      <c r="M5" s="7"/>
    </row>
    <row r="6">
      <c r="A6" s="13"/>
      <c r="E6" s="14"/>
      <c r="F6" s="15" t="s">
        <v>5</v>
      </c>
      <c r="G6" s="7"/>
      <c r="H6" s="15" t="s">
        <v>6</v>
      </c>
      <c r="I6" s="7"/>
      <c r="J6" s="15" t="s">
        <v>7</v>
      </c>
      <c r="K6" s="7"/>
      <c r="L6" s="15" t="s">
        <v>7</v>
      </c>
      <c r="M6" s="7"/>
      <c r="O6" s="16"/>
      <c r="P6" s="6"/>
      <c r="Q6" s="6"/>
      <c r="R6" s="6"/>
      <c r="S6" s="6"/>
      <c r="T6" s="6"/>
      <c r="U6" s="17"/>
    </row>
    <row r="7" ht="15.0" customHeight="1">
      <c r="A7" s="18"/>
      <c r="B7" s="19"/>
      <c r="C7" s="19"/>
      <c r="D7" s="19"/>
      <c r="E7" s="20"/>
      <c r="F7" s="15" t="s">
        <v>8</v>
      </c>
      <c r="G7" s="7"/>
      <c r="H7" s="15" t="s">
        <v>9</v>
      </c>
      <c r="I7" s="7"/>
      <c r="J7" s="15" t="s">
        <v>8</v>
      </c>
      <c r="K7" s="7"/>
      <c r="L7" s="15" t="s">
        <v>9</v>
      </c>
      <c r="M7" s="7"/>
      <c r="N7" s="21"/>
      <c r="O7" s="21"/>
      <c r="P7" s="21"/>
      <c r="Q7" s="21"/>
      <c r="R7" s="21"/>
      <c r="S7" s="21"/>
      <c r="T7" s="21"/>
      <c r="U7" s="21"/>
      <c r="V7" s="21"/>
      <c r="W7" s="21"/>
      <c r="X7" s="21"/>
      <c r="Y7" s="21"/>
      <c r="Z7" s="21"/>
    </row>
    <row r="8">
      <c r="A8" s="22" t="s">
        <v>10</v>
      </c>
      <c r="B8" s="6"/>
      <c r="C8" s="6"/>
      <c r="D8" s="6"/>
      <c r="E8" s="6"/>
      <c r="F8" s="6"/>
      <c r="G8" s="6"/>
      <c r="H8" s="6"/>
      <c r="I8" s="6"/>
      <c r="J8" s="6"/>
      <c r="K8" s="6"/>
      <c r="L8" s="6"/>
      <c r="M8" s="7"/>
    </row>
    <row r="9">
      <c r="A9" s="23" t="s">
        <v>11</v>
      </c>
      <c r="B9" s="6"/>
      <c r="C9" s="6"/>
      <c r="D9" s="6"/>
      <c r="E9" s="7"/>
      <c r="F9" s="24" t="s">
        <v>12</v>
      </c>
      <c r="G9" s="7"/>
      <c r="H9" s="24" t="s">
        <v>13</v>
      </c>
      <c r="I9" s="7"/>
      <c r="J9" s="24">
        <v>1000.0</v>
      </c>
      <c r="K9" s="7"/>
      <c r="L9" s="24">
        <v>0.1</v>
      </c>
      <c r="M9" s="7"/>
    </row>
    <row r="10">
      <c r="A10" s="23" t="s">
        <v>14</v>
      </c>
      <c r="B10" s="6"/>
      <c r="C10" s="6"/>
      <c r="D10" s="6"/>
      <c r="E10" s="7"/>
      <c r="F10" s="24" t="s">
        <v>15</v>
      </c>
      <c r="G10" s="7"/>
      <c r="H10" s="24" t="s">
        <v>16</v>
      </c>
      <c r="I10" s="7"/>
      <c r="J10" s="24">
        <v>1400.0</v>
      </c>
      <c r="K10" s="7"/>
      <c r="L10" s="24">
        <v>0.15</v>
      </c>
      <c r="M10" s="7"/>
    </row>
    <row r="11">
      <c r="A11" s="23" t="s">
        <v>17</v>
      </c>
      <c r="B11" s="6"/>
      <c r="C11" s="6"/>
      <c r="D11" s="6"/>
      <c r="E11" s="7"/>
      <c r="F11" s="24" t="s">
        <v>18</v>
      </c>
      <c r="G11" s="7"/>
      <c r="H11" s="24">
        <v>0.22</v>
      </c>
      <c r="I11" s="7"/>
      <c r="J11" s="24">
        <v>1800.0</v>
      </c>
      <c r="K11" s="7"/>
      <c r="L11" s="24">
        <v>0.19</v>
      </c>
      <c r="M11" s="7"/>
    </row>
    <row r="12">
      <c r="A12" s="23" t="s">
        <v>19</v>
      </c>
      <c r="B12" s="6"/>
      <c r="C12" s="6"/>
      <c r="D12" s="6"/>
      <c r="E12" s="7"/>
      <c r="F12" s="24" t="s">
        <v>20</v>
      </c>
      <c r="G12" s="7"/>
      <c r="H12" s="24" t="s">
        <v>21</v>
      </c>
      <c r="I12" s="7"/>
      <c r="J12" s="24">
        <v>3000.0</v>
      </c>
      <c r="K12" s="7"/>
      <c r="L12" s="24">
        <v>0.32</v>
      </c>
      <c r="M12" s="7"/>
    </row>
    <row r="13">
      <c r="A13" s="22" t="s">
        <v>22</v>
      </c>
      <c r="B13" s="6"/>
      <c r="C13" s="6"/>
      <c r="D13" s="6"/>
      <c r="E13" s="6"/>
      <c r="F13" s="6"/>
      <c r="G13" s="6"/>
      <c r="H13" s="6"/>
      <c r="I13" s="6"/>
      <c r="J13" s="6"/>
      <c r="K13" s="6"/>
      <c r="L13" s="6"/>
      <c r="M13" s="7"/>
    </row>
    <row r="14">
      <c r="A14" s="23" t="s">
        <v>23</v>
      </c>
      <c r="B14" s="6"/>
      <c r="C14" s="6"/>
      <c r="D14" s="6"/>
      <c r="E14" s="7"/>
      <c r="F14" s="24" t="s">
        <v>24</v>
      </c>
      <c r="G14" s="7"/>
      <c r="H14" s="24" t="s">
        <v>25</v>
      </c>
      <c r="I14" s="7"/>
      <c r="J14" s="24">
        <v>15000.0</v>
      </c>
      <c r="K14" s="7"/>
      <c r="L14" s="24">
        <v>1.61</v>
      </c>
      <c r="M14" s="7"/>
    </row>
    <row r="15">
      <c r="A15" s="23" t="s">
        <v>26</v>
      </c>
      <c r="B15" s="6"/>
      <c r="C15" s="6"/>
      <c r="D15" s="6"/>
      <c r="E15" s="7"/>
      <c r="F15" s="24" t="s">
        <v>27</v>
      </c>
      <c r="G15" s="7"/>
      <c r="H15" s="24" t="s">
        <v>28</v>
      </c>
      <c r="I15" s="7"/>
      <c r="J15" s="24">
        <v>18000.0</v>
      </c>
      <c r="K15" s="7"/>
      <c r="L15" s="24">
        <v>1.94</v>
      </c>
      <c r="M15" s="7"/>
    </row>
    <row r="16" ht="15.0" customHeight="1">
      <c r="A16" s="23" t="s">
        <v>29</v>
      </c>
      <c r="B16" s="6"/>
      <c r="C16" s="6"/>
      <c r="D16" s="6"/>
      <c r="E16" s="7"/>
      <c r="F16" s="24" t="s">
        <v>30</v>
      </c>
      <c r="G16" s="7"/>
      <c r="H16" s="24" t="s">
        <v>31</v>
      </c>
      <c r="I16" s="7"/>
      <c r="J16" s="24">
        <v>21000.0</v>
      </c>
      <c r="K16" s="7"/>
      <c r="L16" s="24">
        <v>2.26</v>
      </c>
      <c r="M16" s="7"/>
    </row>
    <row r="17">
      <c r="A17" s="23" t="s">
        <v>32</v>
      </c>
      <c r="B17" s="6"/>
      <c r="C17" s="6"/>
      <c r="D17" s="6"/>
      <c r="E17" s="7"/>
      <c r="F17" s="24" t="s">
        <v>33</v>
      </c>
      <c r="G17" s="7"/>
      <c r="H17" s="24" t="s">
        <v>34</v>
      </c>
      <c r="I17" s="7"/>
      <c r="J17" s="24">
        <v>24000.0</v>
      </c>
      <c r="K17" s="7"/>
      <c r="L17" s="24">
        <v>2.58</v>
      </c>
      <c r="M17" s="7"/>
    </row>
    <row r="18">
      <c r="A18" s="22" t="s">
        <v>35</v>
      </c>
      <c r="B18" s="6"/>
      <c r="C18" s="6"/>
      <c r="D18" s="6"/>
      <c r="E18" s="6"/>
      <c r="F18" s="6"/>
      <c r="G18" s="6"/>
      <c r="H18" s="6"/>
      <c r="I18" s="6"/>
      <c r="J18" s="6"/>
      <c r="K18" s="6"/>
      <c r="L18" s="6"/>
      <c r="M18" s="7"/>
    </row>
    <row r="19" ht="15.0" customHeight="1">
      <c r="A19" s="23" t="s">
        <v>36</v>
      </c>
      <c r="B19" s="6"/>
      <c r="C19" s="6"/>
      <c r="D19" s="6"/>
      <c r="E19" s="7"/>
      <c r="F19" s="24" t="s">
        <v>37</v>
      </c>
      <c r="G19" s="7"/>
      <c r="H19" s="24" t="s">
        <v>38</v>
      </c>
      <c r="I19" s="7"/>
      <c r="J19" s="24">
        <v>4000.0</v>
      </c>
      <c r="K19" s="7"/>
      <c r="L19" s="24">
        <v>0.43</v>
      </c>
      <c r="M19" s="7"/>
    </row>
    <row r="20">
      <c r="A20" s="23" t="s">
        <v>39</v>
      </c>
      <c r="B20" s="6"/>
      <c r="C20" s="6"/>
      <c r="D20" s="6"/>
      <c r="E20" s="7"/>
      <c r="F20" s="24" t="s">
        <v>40</v>
      </c>
      <c r="G20" s="7"/>
      <c r="H20" s="24" t="s">
        <v>41</v>
      </c>
      <c r="I20" s="7"/>
      <c r="J20" s="24">
        <v>5000.0</v>
      </c>
      <c r="K20" s="7"/>
      <c r="L20" s="24">
        <v>0.54</v>
      </c>
      <c r="M20" s="7"/>
    </row>
    <row r="21">
      <c r="A21" s="23" t="s">
        <v>42</v>
      </c>
      <c r="B21" s="6"/>
      <c r="C21" s="6"/>
      <c r="D21" s="6"/>
      <c r="E21" s="7"/>
      <c r="F21" s="24" t="s">
        <v>43</v>
      </c>
      <c r="G21" s="7"/>
      <c r="H21" s="24" t="s">
        <v>44</v>
      </c>
      <c r="I21" s="7"/>
      <c r="J21" s="24">
        <v>6500.0</v>
      </c>
      <c r="K21" s="7"/>
      <c r="L21" s="24">
        <v>0.7</v>
      </c>
      <c r="M21" s="7"/>
    </row>
    <row r="22">
      <c r="A22" s="23" t="s">
        <v>45</v>
      </c>
      <c r="B22" s="6"/>
      <c r="C22" s="6"/>
      <c r="D22" s="6"/>
      <c r="E22" s="7"/>
      <c r="F22" s="24" t="s">
        <v>46</v>
      </c>
      <c r="G22" s="7"/>
      <c r="H22" s="24" t="s">
        <v>47</v>
      </c>
      <c r="I22" s="7"/>
      <c r="J22" s="24">
        <v>8000.0</v>
      </c>
      <c r="K22" s="7"/>
      <c r="L22" s="24">
        <v>0.86</v>
      </c>
      <c r="M22" s="7"/>
    </row>
    <row r="23" ht="15.75" customHeight="1">
      <c r="A23" s="22" t="s">
        <v>48</v>
      </c>
      <c r="B23" s="6"/>
      <c r="C23" s="6"/>
      <c r="D23" s="6"/>
      <c r="E23" s="6"/>
      <c r="F23" s="6"/>
      <c r="G23" s="6"/>
      <c r="H23" s="6"/>
      <c r="I23" s="6"/>
      <c r="J23" s="6"/>
      <c r="K23" s="6"/>
      <c r="L23" s="6"/>
      <c r="M23" s="7"/>
      <c r="N23" s="21"/>
      <c r="O23" s="21"/>
      <c r="P23" s="21"/>
      <c r="Q23" s="21"/>
      <c r="R23" s="21"/>
      <c r="S23" s="21"/>
      <c r="T23" s="21"/>
      <c r="U23" s="21"/>
      <c r="V23" s="21"/>
      <c r="W23" s="21"/>
      <c r="X23" s="21"/>
      <c r="Y23" s="21"/>
      <c r="Z23" s="21"/>
    </row>
    <row r="24" ht="15.75" customHeight="1">
      <c r="A24" s="23" t="s">
        <v>49</v>
      </c>
      <c r="B24" s="6"/>
      <c r="C24" s="6"/>
      <c r="D24" s="6"/>
      <c r="E24" s="7"/>
      <c r="F24" s="24" t="s">
        <v>50</v>
      </c>
      <c r="G24" s="7"/>
      <c r="H24" s="24" t="s">
        <v>50</v>
      </c>
      <c r="I24" s="7"/>
      <c r="J24" s="24">
        <v>5500.0</v>
      </c>
      <c r="K24" s="7"/>
      <c r="L24" s="24">
        <v>0.59</v>
      </c>
      <c r="M24" s="7"/>
      <c r="N24" s="21"/>
      <c r="O24" s="21"/>
      <c r="P24" s="21"/>
      <c r="Q24" s="21"/>
      <c r="R24" s="21"/>
      <c r="S24" s="21"/>
      <c r="T24" s="21"/>
      <c r="U24" s="21"/>
      <c r="V24" s="21"/>
      <c r="W24" s="21"/>
      <c r="X24" s="21"/>
      <c r="Y24" s="21"/>
      <c r="Z24" s="21"/>
    </row>
    <row r="25" ht="15.75" customHeight="1">
      <c r="A25" s="23" t="s">
        <v>51</v>
      </c>
      <c r="B25" s="6"/>
      <c r="C25" s="6"/>
      <c r="D25" s="6"/>
      <c r="E25" s="7"/>
      <c r="F25" s="24" t="s">
        <v>50</v>
      </c>
      <c r="G25" s="7"/>
      <c r="H25" s="24" t="s">
        <v>50</v>
      </c>
      <c r="I25" s="7"/>
      <c r="J25" s="24">
        <v>19000.0</v>
      </c>
      <c r="K25" s="7"/>
      <c r="L25" s="24">
        <v>2.04</v>
      </c>
      <c r="M25" s="7"/>
      <c r="N25" s="21"/>
      <c r="O25" s="21"/>
      <c r="P25" s="21"/>
      <c r="Q25" s="21"/>
      <c r="R25" s="21"/>
      <c r="S25" s="21"/>
      <c r="T25" s="21"/>
      <c r="U25" s="21"/>
      <c r="V25" s="21"/>
      <c r="W25" s="21"/>
      <c r="X25" s="21"/>
      <c r="Y25" s="21"/>
      <c r="Z25" s="21"/>
    </row>
    <row r="26" ht="15.75" customHeight="1">
      <c r="A26" s="23" t="s">
        <v>36</v>
      </c>
      <c r="B26" s="6"/>
      <c r="C26" s="6"/>
      <c r="D26" s="6"/>
      <c r="E26" s="7"/>
      <c r="F26" s="24" t="s">
        <v>50</v>
      </c>
      <c r="G26" s="7"/>
      <c r="H26" s="24" t="s">
        <v>50</v>
      </c>
      <c r="I26" s="7"/>
      <c r="J26" s="24">
        <v>21000.0</v>
      </c>
      <c r="K26" s="7"/>
      <c r="L26" s="24">
        <v>2.26</v>
      </c>
      <c r="M26" s="7"/>
      <c r="N26" s="21"/>
      <c r="O26" s="21"/>
      <c r="P26" s="21"/>
      <c r="Q26" s="21"/>
      <c r="R26" s="21"/>
      <c r="S26" s="21"/>
      <c r="T26" s="21"/>
      <c r="U26" s="21"/>
      <c r="V26" s="21"/>
      <c r="W26" s="21"/>
      <c r="X26" s="21"/>
      <c r="Y26" s="21"/>
      <c r="Z26" s="21"/>
    </row>
    <row r="27" ht="15.75" customHeight="1">
      <c r="A27" s="23" t="s">
        <v>52</v>
      </c>
      <c r="B27" s="6"/>
      <c r="C27" s="6"/>
      <c r="D27" s="6"/>
      <c r="E27" s="7"/>
      <c r="F27" s="24" t="s">
        <v>50</v>
      </c>
      <c r="G27" s="7"/>
      <c r="H27" s="24" t="s">
        <v>50</v>
      </c>
      <c r="I27" s="7"/>
      <c r="J27" s="24">
        <v>30000.0</v>
      </c>
      <c r="K27" s="7"/>
      <c r="L27" s="24">
        <v>3.23</v>
      </c>
      <c r="M27" s="7"/>
      <c r="N27" s="21"/>
      <c r="O27" s="21"/>
      <c r="P27" s="21"/>
      <c r="Q27" s="21"/>
      <c r="R27" s="21"/>
      <c r="S27" s="21"/>
      <c r="T27" s="21"/>
      <c r="U27" s="21"/>
      <c r="V27" s="21"/>
      <c r="W27" s="21"/>
      <c r="X27" s="21"/>
      <c r="Y27" s="21"/>
      <c r="Z27" s="21"/>
    </row>
    <row r="28" ht="15.75" customHeight="1">
      <c r="A28" s="22" t="s">
        <v>53</v>
      </c>
      <c r="B28" s="6"/>
      <c r="C28" s="6"/>
      <c r="D28" s="6"/>
      <c r="E28" s="6"/>
      <c r="F28" s="6"/>
      <c r="G28" s="6"/>
      <c r="H28" s="6"/>
      <c r="I28" s="6"/>
      <c r="J28" s="6"/>
      <c r="K28" s="6"/>
      <c r="L28" s="6"/>
      <c r="M28" s="7"/>
    </row>
    <row r="29" ht="15.75" customHeight="1">
      <c r="A29" s="25" t="s">
        <v>54</v>
      </c>
      <c r="B29" s="9"/>
      <c r="C29" s="9"/>
      <c r="D29" s="9"/>
      <c r="E29" s="10"/>
      <c r="F29" s="24">
        <v>2500.0</v>
      </c>
      <c r="G29" s="7"/>
      <c r="H29" s="24">
        <v>0.27</v>
      </c>
      <c r="I29" s="7"/>
      <c r="J29" s="24" t="s">
        <v>50</v>
      </c>
      <c r="K29" s="7"/>
      <c r="L29" s="24" t="s">
        <v>50</v>
      </c>
      <c r="M29" s="7"/>
    </row>
    <row r="30" ht="15.75" customHeight="1">
      <c r="A30" s="13"/>
      <c r="E30" s="14"/>
      <c r="F30" s="24">
        <v>3000.0</v>
      </c>
      <c r="G30" s="7"/>
      <c r="H30" s="24">
        <v>0.32</v>
      </c>
      <c r="I30" s="7"/>
      <c r="J30" s="24" t="s">
        <v>50</v>
      </c>
      <c r="K30" s="7"/>
      <c r="L30" s="24" t="s">
        <v>50</v>
      </c>
      <c r="M30" s="7"/>
    </row>
    <row r="31" ht="15.75" customHeight="1">
      <c r="A31" s="13"/>
      <c r="E31" s="14"/>
      <c r="F31" s="24">
        <v>4500.0</v>
      </c>
      <c r="G31" s="7"/>
      <c r="H31" s="24">
        <v>0.48</v>
      </c>
      <c r="I31" s="7"/>
      <c r="J31" s="24" t="s">
        <v>50</v>
      </c>
      <c r="K31" s="7"/>
      <c r="L31" s="24" t="s">
        <v>50</v>
      </c>
      <c r="M31" s="7"/>
    </row>
    <row r="32" ht="15.75" customHeight="1">
      <c r="A32" s="13"/>
      <c r="E32" s="14"/>
      <c r="F32" s="24">
        <v>6000.0</v>
      </c>
      <c r="G32" s="7"/>
      <c r="H32" s="24">
        <v>0.65</v>
      </c>
      <c r="I32" s="7"/>
      <c r="J32" s="24" t="s">
        <v>50</v>
      </c>
      <c r="K32" s="7"/>
      <c r="L32" s="24" t="s">
        <v>50</v>
      </c>
      <c r="M32" s="7"/>
    </row>
    <row r="33" ht="15.75" customHeight="1">
      <c r="A33" s="13"/>
      <c r="E33" s="14"/>
      <c r="F33" s="24">
        <v>9000.0</v>
      </c>
      <c r="G33" s="7"/>
      <c r="H33" s="24">
        <v>0.97</v>
      </c>
      <c r="I33" s="7"/>
      <c r="J33" s="24" t="s">
        <v>50</v>
      </c>
      <c r="K33" s="7"/>
      <c r="L33" s="24" t="s">
        <v>50</v>
      </c>
      <c r="M33" s="7"/>
    </row>
    <row r="34" ht="15.75" customHeight="1">
      <c r="A34" s="18"/>
      <c r="B34" s="19"/>
      <c r="C34" s="19"/>
      <c r="D34" s="19"/>
      <c r="E34" s="20"/>
      <c r="F34" s="24">
        <v>10000.0</v>
      </c>
      <c r="G34" s="7"/>
      <c r="H34" s="24">
        <v>1.08</v>
      </c>
      <c r="I34" s="7"/>
      <c r="J34" s="24" t="s">
        <v>50</v>
      </c>
      <c r="K34" s="7"/>
      <c r="L34" s="24" t="s">
        <v>50</v>
      </c>
      <c r="M34" s="7"/>
    </row>
    <row r="35" ht="15.75" customHeight="1">
      <c r="A35" s="22" t="s">
        <v>55</v>
      </c>
      <c r="B35" s="6"/>
      <c r="C35" s="6"/>
      <c r="D35" s="6"/>
      <c r="E35" s="6"/>
      <c r="F35" s="6"/>
      <c r="G35" s="6"/>
      <c r="H35" s="6"/>
      <c r="I35" s="6"/>
      <c r="J35" s="6"/>
      <c r="K35" s="6"/>
      <c r="L35" s="6"/>
      <c r="M35" s="7"/>
    </row>
    <row r="36" ht="15.75" customHeight="1">
      <c r="A36" s="25" t="s">
        <v>54</v>
      </c>
      <c r="B36" s="9"/>
      <c r="C36" s="9"/>
      <c r="D36" s="9"/>
      <c r="E36" s="10"/>
      <c r="F36" s="24">
        <v>2500.0</v>
      </c>
      <c r="G36" s="7"/>
      <c r="H36" s="24">
        <v>0.27</v>
      </c>
      <c r="I36" s="7"/>
      <c r="J36" s="24" t="s">
        <v>50</v>
      </c>
      <c r="K36" s="7"/>
      <c r="L36" s="24" t="s">
        <v>50</v>
      </c>
      <c r="M36" s="7"/>
    </row>
    <row r="37" ht="15.75" customHeight="1">
      <c r="A37" s="13"/>
      <c r="E37" s="14"/>
      <c r="F37" s="24">
        <v>3000.0</v>
      </c>
      <c r="G37" s="7"/>
      <c r="H37" s="24">
        <v>0.32</v>
      </c>
      <c r="I37" s="7"/>
      <c r="J37" s="24" t="s">
        <v>50</v>
      </c>
      <c r="K37" s="7"/>
      <c r="L37" s="24" t="s">
        <v>50</v>
      </c>
      <c r="M37" s="7"/>
    </row>
    <row r="38" ht="15.75" customHeight="1">
      <c r="A38" s="13"/>
      <c r="E38" s="14"/>
      <c r="F38" s="24">
        <v>4500.0</v>
      </c>
      <c r="G38" s="7"/>
      <c r="H38" s="24">
        <v>0.48</v>
      </c>
      <c r="I38" s="7"/>
      <c r="J38" s="24" t="s">
        <v>50</v>
      </c>
      <c r="K38" s="7"/>
      <c r="L38" s="24" t="s">
        <v>50</v>
      </c>
      <c r="M38" s="7"/>
    </row>
    <row r="39" ht="15.75" customHeight="1">
      <c r="A39" s="13"/>
      <c r="E39" s="14"/>
      <c r="F39" s="24">
        <v>6000.0</v>
      </c>
      <c r="G39" s="7"/>
      <c r="H39" s="24">
        <v>0.65</v>
      </c>
      <c r="I39" s="7"/>
      <c r="J39" s="24" t="s">
        <v>50</v>
      </c>
      <c r="K39" s="7"/>
      <c r="L39" s="24" t="s">
        <v>50</v>
      </c>
      <c r="M39" s="7"/>
    </row>
    <row r="40" ht="15.75" customHeight="1">
      <c r="A40" s="13"/>
      <c r="E40" s="14"/>
      <c r="F40" s="24">
        <v>9000.0</v>
      </c>
      <c r="G40" s="7"/>
      <c r="H40" s="24">
        <v>0.97</v>
      </c>
      <c r="I40" s="7"/>
      <c r="J40" s="24" t="s">
        <v>50</v>
      </c>
      <c r="K40" s="7"/>
      <c r="L40" s="24" t="s">
        <v>50</v>
      </c>
      <c r="M40" s="7"/>
    </row>
    <row r="41" ht="15.75" customHeight="1">
      <c r="A41" s="18"/>
      <c r="B41" s="19"/>
      <c r="C41" s="19"/>
      <c r="D41" s="19"/>
      <c r="E41" s="20"/>
      <c r="F41" s="24">
        <v>10000.0</v>
      </c>
      <c r="G41" s="7"/>
      <c r="H41" s="24">
        <v>1.08</v>
      </c>
      <c r="I41" s="7"/>
      <c r="J41" s="24" t="s">
        <v>50</v>
      </c>
      <c r="K41" s="7"/>
      <c r="L41" s="24" t="s">
        <v>50</v>
      </c>
      <c r="M41" s="7"/>
    </row>
    <row r="42" ht="15.75" customHeight="1">
      <c r="A42" s="22" t="s">
        <v>56</v>
      </c>
      <c r="B42" s="6"/>
      <c r="C42" s="6"/>
      <c r="D42" s="6"/>
      <c r="E42" s="6"/>
      <c r="F42" s="6"/>
      <c r="G42" s="6"/>
      <c r="H42" s="6"/>
      <c r="I42" s="6"/>
      <c r="J42" s="6"/>
      <c r="K42" s="6"/>
      <c r="L42" s="6"/>
      <c r="M42" s="7"/>
    </row>
    <row r="43" ht="15.75" customHeight="1">
      <c r="A43" s="23" t="s">
        <v>57</v>
      </c>
      <c r="B43" s="6"/>
      <c r="C43" s="6"/>
      <c r="D43" s="6"/>
      <c r="E43" s="7"/>
      <c r="F43" s="24" t="s">
        <v>58</v>
      </c>
      <c r="G43" s="7"/>
      <c r="H43" s="24" t="s">
        <v>59</v>
      </c>
      <c r="I43" s="7"/>
      <c r="J43" s="24" t="s">
        <v>50</v>
      </c>
      <c r="K43" s="7"/>
      <c r="L43" s="24" t="s">
        <v>50</v>
      </c>
      <c r="M43" s="7"/>
    </row>
    <row r="44" ht="15.75" customHeight="1">
      <c r="A44" s="23" t="s">
        <v>60</v>
      </c>
      <c r="B44" s="6"/>
      <c r="C44" s="6"/>
      <c r="D44" s="6"/>
      <c r="E44" s="7"/>
      <c r="F44" s="24" t="s">
        <v>61</v>
      </c>
      <c r="G44" s="7"/>
      <c r="H44" s="24" t="s">
        <v>62</v>
      </c>
      <c r="I44" s="7"/>
      <c r="J44" s="24" t="s">
        <v>50</v>
      </c>
      <c r="K44" s="7"/>
      <c r="L44" s="24" t="s">
        <v>50</v>
      </c>
      <c r="M44" s="7"/>
    </row>
    <row r="45" ht="15.75" customHeight="1">
      <c r="A45" s="22" t="s">
        <v>56</v>
      </c>
      <c r="B45" s="6"/>
      <c r="C45" s="6"/>
      <c r="D45" s="6"/>
      <c r="E45" s="6"/>
      <c r="F45" s="6"/>
      <c r="G45" s="6"/>
      <c r="H45" s="6"/>
      <c r="I45" s="6"/>
      <c r="J45" s="6"/>
      <c r="K45" s="6"/>
      <c r="L45" s="6"/>
      <c r="M45" s="7"/>
    </row>
    <row r="46" ht="15.75" customHeight="1">
      <c r="A46" s="23" t="s">
        <v>63</v>
      </c>
      <c r="B46" s="6"/>
      <c r="C46" s="6"/>
      <c r="D46" s="6"/>
      <c r="E46" s="7"/>
      <c r="F46" s="24">
        <v>200.0</v>
      </c>
      <c r="G46" s="7"/>
      <c r="H46" s="24">
        <v>0.02</v>
      </c>
      <c r="I46" s="7"/>
      <c r="J46" s="24" t="s">
        <v>50</v>
      </c>
      <c r="K46" s="7"/>
      <c r="L46" s="24" t="s">
        <v>50</v>
      </c>
      <c r="M46" s="7"/>
    </row>
    <row r="47" ht="15.75" customHeight="1">
      <c r="A47" s="23" t="s">
        <v>64</v>
      </c>
      <c r="B47" s="6"/>
      <c r="C47" s="6"/>
      <c r="D47" s="6"/>
      <c r="E47" s="7"/>
      <c r="F47" s="24">
        <v>340.0</v>
      </c>
      <c r="G47" s="7"/>
      <c r="H47" s="24">
        <v>0.04</v>
      </c>
      <c r="I47" s="7"/>
      <c r="J47" s="24" t="s">
        <v>50</v>
      </c>
      <c r="K47" s="7"/>
      <c r="L47" s="24" t="s">
        <v>50</v>
      </c>
      <c r="M47" s="7"/>
    </row>
    <row r="48" ht="15.75" customHeight="1">
      <c r="A48" s="23" t="s">
        <v>65</v>
      </c>
      <c r="B48" s="6"/>
      <c r="C48" s="6"/>
      <c r="D48" s="6"/>
      <c r="E48" s="7"/>
      <c r="F48" s="24">
        <v>650.0</v>
      </c>
      <c r="G48" s="7"/>
      <c r="H48" s="24">
        <v>0.07</v>
      </c>
      <c r="I48" s="7"/>
      <c r="J48" s="24" t="s">
        <v>50</v>
      </c>
      <c r="K48" s="7"/>
      <c r="L48" s="24" t="s">
        <v>50</v>
      </c>
      <c r="M48" s="7"/>
    </row>
    <row r="49" ht="15.75" customHeight="1">
      <c r="A49" s="22" t="s">
        <v>66</v>
      </c>
      <c r="B49" s="6"/>
      <c r="C49" s="6"/>
      <c r="D49" s="6"/>
      <c r="E49" s="6"/>
      <c r="F49" s="6"/>
      <c r="G49" s="6"/>
      <c r="H49" s="6"/>
      <c r="I49" s="6"/>
      <c r="J49" s="6"/>
      <c r="K49" s="6"/>
      <c r="L49" s="6"/>
      <c r="M49" s="7"/>
    </row>
    <row r="50" ht="15.75" customHeight="1">
      <c r="A50" s="23" t="s">
        <v>67</v>
      </c>
      <c r="B50" s="6"/>
      <c r="C50" s="6"/>
      <c r="D50" s="6"/>
      <c r="E50" s="7"/>
      <c r="F50" s="24">
        <v>1000.0</v>
      </c>
      <c r="G50" s="7"/>
      <c r="H50" s="24">
        <v>0.11</v>
      </c>
      <c r="I50" s="7"/>
      <c r="J50" s="24" t="s">
        <v>50</v>
      </c>
      <c r="K50" s="7"/>
      <c r="L50" s="24" t="s">
        <v>50</v>
      </c>
      <c r="M50" s="7"/>
    </row>
    <row r="51" ht="15.75" customHeight="1">
      <c r="A51" s="23" t="s">
        <v>68</v>
      </c>
      <c r="B51" s="6"/>
      <c r="C51" s="6"/>
      <c r="D51" s="6"/>
      <c r="E51" s="7"/>
      <c r="F51" s="24" t="s">
        <v>69</v>
      </c>
      <c r="G51" s="7"/>
      <c r="H51" s="24" t="s">
        <v>70</v>
      </c>
      <c r="I51" s="7"/>
      <c r="J51" s="24" t="s">
        <v>50</v>
      </c>
      <c r="K51" s="7"/>
      <c r="L51" s="24" t="s">
        <v>50</v>
      </c>
      <c r="M51" s="7"/>
    </row>
    <row r="52" ht="15.75" customHeight="1">
      <c r="A52" s="22" t="s">
        <v>71</v>
      </c>
      <c r="B52" s="6"/>
      <c r="C52" s="6"/>
      <c r="D52" s="6"/>
      <c r="E52" s="6"/>
      <c r="F52" s="6"/>
      <c r="G52" s="6"/>
      <c r="H52" s="6"/>
      <c r="I52" s="6"/>
      <c r="J52" s="6"/>
      <c r="K52" s="6"/>
      <c r="L52" s="6"/>
      <c r="M52" s="7"/>
    </row>
    <row r="53" ht="15.75" customHeight="1">
      <c r="A53" s="23">
        <v>1.0</v>
      </c>
      <c r="B53" s="6"/>
      <c r="C53" s="6"/>
      <c r="D53" s="6"/>
      <c r="E53" s="7"/>
      <c r="F53" s="24">
        <v>20000.0</v>
      </c>
      <c r="G53" s="7"/>
      <c r="H53" s="24">
        <v>2.15</v>
      </c>
      <c r="I53" s="7"/>
      <c r="J53" s="24">
        <v>5500.0</v>
      </c>
      <c r="K53" s="7"/>
      <c r="L53" s="24">
        <v>0.59</v>
      </c>
      <c r="M53" s="7"/>
    </row>
    <row r="54" ht="15.75" customHeight="1">
      <c r="A54" s="23">
        <v>2.0</v>
      </c>
      <c r="B54" s="6"/>
      <c r="C54" s="6"/>
      <c r="D54" s="6"/>
      <c r="E54" s="7"/>
      <c r="F54" s="24">
        <v>30000.0</v>
      </c>
      <c r="G54" s="7"/>
      <c r="H54" s="24">
        <v>3.23</v>
      </c>
      <c r="I54" s="7"/>
      <c r="J54" s="24">
        <v>19000.0</v>
      </c>
      <c r="K54" s="7"/>
      <c r="L54" s="24">
        <v>2.04</v>
      </c>
      <c r="M54" s="7"/>
    </row>
    <row r="55" ht="15.75" customHeight="1">
      <c r="A55" s="23">
        <v>3.0</v>
      </c>
      <c r="B55" s="6"/>
      <c r="C55" s="6"/>
      <c r="D55" s="6"/>
      <c r="E55" s="7"/>
      <c r="F55" s="24">
        <v>40000.0</v>
      </c>
      <c r="G55" s="7"/>
      <c r="H55" s="24">
        <v>4.3</v>
      </c>
      <c r="I55" s="7"/>
      <c r="J55" s="24">
        <v>21000.0</v>
      </c>
      <c r="K55" s="7"/>
      <c r="L55" s="24">
        <v>2.26</v>
      </c>
      <c r="M55" s="7"/>
    </row>
    <row r="56" ht="15.75" customHeight="1">
      <c r="A56" s="23">
        <v>4.0</v>
      </c>
      <c r="B56" s="6"/>
      <c r="C56" s="6"/>
      <c r="D56" s="6"/>
      <c r="E56" s="7"/>
      <c r="F56" s="24">
        <v>50000.0</v>
      </c>
      <c r="G56" s="7"/>
      <c r="H56" s="24">
        <v>5.4</v>
      </c>
      <c r="I56" s="7"/>
      <c r="J56" s="24">
        <v>30000.0</v>
      </c>
      <c r="K56" s="7"/>
      <c r="L56" s="24">
        <v>3.23</v>
      </c>
      <c r="M56" s="7"/>
    </row>
    <row r="57" ht="28.5" customHeight="1">
      <c r="A57" s="26" t="s">
        <v>72</v>
      </c>
      <c r="B57" s="6"/>
      <c r="C57" s="6"/>
      <c r="D57" s="6"/>
      <c r="E57" s="6"/>
      <c r="F57" s="6"/>
      <c r="G57" s="6"/>
      <c r="H57" s="6"/>
      <c r="I57" s="6"/>
      <c r="J57" s="6"/>
      <c r="K57" s="6"/>
      <c r="L57" s="6"/>
      <c r="M57" s="7"/>
    </row>
    <row r="58" ht="15.75" customHeight="1">
      <c r="A58" s="27"/>
      <c r="B58" s="9"/>
      <c r="C58" s="9"/>
      <c r="D58" s="9"/>
      <c r="E58" s="9"/>
      <c r="F58" s="9"/>
      <c r="G58" s="9"/>
      <c r="H58" s="9"/>
      <c r="I58" s="9"/>
      <c r="J58" s="9"/>
      <c r="K58" s="9"/>
      <c r="L58" s="9"/>
      <c r="M58" s="10"/>
    </row>
    <row r="59">
      <c r="A59" s="28" t="s">
        <v>73</v>
      </c>
      <c r="B59" s="29"/>
      <c r="C59" s="29"/>
      <c r="D59" s="29"/>
      <c r="E59" s="29"/>
      <c r="F59" s="29"/>
      <c r="G59" s="29"/>
      <c r="H59" s="29"/>
      <c r="I59" s="29"/>
      <c r="J59" s="29"/>
      <c r="K59" s="29"/>
      <c r="L59" s="29"/>
      <c r="M59" s="30"/>
    </row>
    <row r="60">
      <c r="A60" s="31" t="s">
        <v>74</v>
      </c>
      <c r="B60" s="6"/>
      <c r="C60" s="6"/>
      <c r="D60" s="6"/>
      <c r="E60" s="6"/>
      <c r="F60" s="6"/>
      <c r="G60" s="6"/>
      <c r="H60" s="6"/>
      <c r="I60" s="6"/>
      <c r="J60" s="6"/>
      <c r="K60" s="6"/>
      <c r="L60" s="6"/>
      <c r="M60" s="17"/>
    </row>
    <row r="61" ht="15.75" customHeight="1">
      <c r="A61" s="32" t="s">
        <v>75</v>
      </c>
      <c r="B61" s="6"/>
      <c r="C61" s="6"/>
      <c r="D61" s="6"/>
      <c r="E61" s="6"/>
      <c r="F61" s="6"/>
      <c r="G61" s="6"/>
      <c r="H61" s="6"/>
      <c r="I61" s="6"/>
      <c r="J61" s="6"/>
      <c r="K61" s="6"/>
      <c r="L61" s="6"/>
      <c r="M61" s="17"/>
    </row>
    <row r="62" ht="15.75" customHeight="1">
      <c r="A62" s="32" t="s">
        <v>76</v>
      </c>
      <c r="B62" s="6"/>
      <c r="C62" s="6"/>
      <c r="D62" s="6"/>
      <c r="E62" s="6"/>
      <c r="F62" s="6"/>
      <c r="G62" s="6"/>
      <c r="H62" s="6"/>
      <c r="I62" s="6"/>
      <c r="J62" s="6"/>
      <c r="K62" s="6"/>
      <c r="L62" s="6"/>
      <c r="M62" s="17"/>
    </row>
    <row r="63" ht="15.75" customHeight="1">
      <c r="A63" s="32" t="s">
        <v>77</v>
      </c>
      <c r="B63" s="6"/>
      <c r="C63" s="6"/>
      <c r="D63" s="6"/>
      <c r="E63" s="6"/>
      <c r="F63" s="6"/>
      <c r="G63" s="6"/>
      <c r="H63" s="6"/>
      <c r="I63" s="6"/>
      <c r="J63" s="6"/>
      <c r="K63" s="6"/>
      <c r="L63" s="6"/>
      <c r="M63" s="17"/>
    </row>
    <row r="64" ht="15.75" customHeight="1">
      <c r="A64" s="33"/>
      <c r="B64" s="6"/>
      <c r="C64" s="6"/>
      <c r="D64" s="6"/>
      <c r="E64" s="6"/>
      <c r="F64" s="6"/>
      <c r="G64" s="6"/>
      <c r="H64" s="6"/>
      <c r="I64" s="6"/>
      <c r="J64" s="6"/>
      <c r="K64" s="6"/>
      <c r="L64" s="6"/>
      <c r="M64" s="17"/>
    </row>
    <row r="65" ht="15.75" customHeight="1">
      <c r="A65" s="33" t="s">
        <v>78</v>
      </c>
      <c r="B65" s="6"/>
      <c r="C65" s="6"/>
      <c r="D65" s="6"/>
      <c r="E65" s="6"/>
      <c r="F65" s="6"/>
      <c r="G65" s="6"/>
      <c r="H65" s="6"/>
      <c r="I65" s="6"/>
      <c r="J65" s="6"/>
      <c r="K65" s="6"/>
      <c r="L65" s="6"/>
      <c r="M65" s="17"/>
    </row>
    <row r="66" ht="15.75" customHeight="1">
      <c r="A66" s="34" t="s">
        <v>79</v>
      </c>
      <c r="B66" s="6"/>
      <c r="C66" s="6"/>
      <c r="D66" s="6"/>
      <c r="E66" s="6"/>
      <c r="F66" s="6"/>
      <c r="G66" s="6"/>
      <c r="H66" s="6"/>
      <c r="I66" s="6"/>
      <c r="J66" s="6"/>
      <c r="K66" s="6"/>
      <c r="L66" s="6"/>
      <c r="M66" s="17"/>
    </row>
    <row r="67" ht="15.75" customHeight="1">
      <c r="A67" s="35" t="s">
        <v>80</v>
      </c>
      <c r="B67" s="36"/>
      <c r="C67" s="36"/>
      <c r="D67" s="36"/>
      <c r="E67" s="36"/>
      <c r="F67" s="36"/>
      <c r="G67" s="36"/>
      <c r="H67" s="36"/>
      <c r="I67" s="36"/>
      <c r="J67" s="36"/>
      <c r="K67" s="36"/>
      <c r="L67" s="36"/>
      <c r="M67" s="37"/>
    </row>
    <row r="68" ht="15.75" customHeight="1">
      <c r="A68" s="38" t="s">
        <v>81</v>
      </c>
      <c r="B68" s="2"/>
      <c r="C68" s="2"/>
      <c r="D68" s="2"/>
      <c r="E68" s="2"/>
      <c r="F68" s="2"/>
      <c r="G68" s="2"/>
      <c r="H68" s="2"/>
      <c r="I68" s="2"/>
      <c r="J68" s="2"/>
      <c r="K68" s="2"/>
      <c r="L68" s="2"/>
      <c r="M68" s="4"/>
    </row>
    <row r="69" ht="15.75" customHeight="1">
      <c r="H69" s="21"/>
      <c r="K69" s="21"/>
    </row>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227">
    <mergeCell ref="J22:K22"/>
    <mergeCell ref="L22:M22"/>
    <mergeCell ref="A20:E20"/>
    <mergeCell ref="A21:E21"/>
    <mergeCell ref="F21:G21"/>
    <mergeCell ref="H21:I21"/>
    <mergeCell ref="J21:K21"/>
    <mergeCell ref="L21:M21"/>
    <mergeCell ref="A23:M23"/>
    <mergeCell ref="F25:G25"/>
    <mergeCell ref="H25:I25"/>
    <mergeCell ref="J25:K25"/>
    <mergeCell ref="L25:M25"/>
    <mergeCell ref="A22:E22"/>
    <mergeCell ref="A24:E24"/>
    <mergeCell ref="F24:G24"/>
    <mergeCell ref="H24:I24"/>
    <mergeCell ref="J24:K24"/>
    <mergeCell ref="L24:M24"/>
    <mergeCell ref="A25:E25"/>
    <mergeCell ref="H27:I27"/>
    <mergeCell ref="J27:K27"/>
    <mergeCell ref="F30:G30"/>
    <mergeCell ref="H30:I30"/>
    <mergeCell ref="A26:E26"/>
    <mergeCell ref="F26:G26"/>
    <mergeCell ref="H26:I26"/>
    <mergeCell ref="J26:K26"/>
    <mergeCell ref="L26:M26"/>
    <mergeCell ref="F27:G27"/>
    <mergeCell ref="L27:M27"/>
    <mergeCell ref="J34:K34"/>
    <mergeCell ref="L34:M34"/>
    <mergeCell ref="J36:K36"/>
    <mergeCell ref="L36:M36"/>
    <mergeCell ref="J37:K37"/>
    <mergeCell ref="L37:M37"/>
    <mergeCell ref="A27:E27"/>
    <mergeCell ref="A28:M28"/>
    <mergeCell ref="A29:E34"/>
    <mergeCell ref="F29:G29"/>
    <mergeCell ref="H29:I29"/>
    <mergeCell ref="J29:K29"/>
    <mergeCell ref="L29:M29"/>
    <mergeCell ref="A35:M35"/>
    <mergeCell ref="F38:G38"/>
    <mergeCell ref="H38:I38"/>
    <mergeCell ref="J38:K38"/>
    <mergeCell ref="L38:M38"/>
    <mergeCell ref="F39:G39"/>
    <mergeCell ref="H39:I39"/>
    <mergeCell ref="J39:K39"/>
    <mergeCell ref="L39:M39"/>
    <mergeCell ref="F40:G40"/>
    <mergeCell ref="H40:I40"/>
    <mergeCell ref="J40:K40"/>
    <mergeCell ref="L40:M40"/>
    <mergeCell ref="F34:G34"/>
    <mergeCell ref="H34:I34"/>
    <mergeCell ref="A36:E41"/>
    <mergeCell ref="F36:G36"/>
    <mergeCell ref="H36:I36"/>
    <mergeCell ref="F37:G37"/>
    <mergeCell ref="H37:I37"/>
    <mergeCell ref="A1:M1"/>
    <mergeCell ref="A2:M2"/>
    <mergeCell ref="A3:M3"/>
    <mergeCell ref="A4:M4"/>
    <mergeCell ref="F5:G5"/>
    <mergeCell ref="H5:I5"/>
    <mergeCell ref="A8:M8"/>
    <mergeCell ref="F7:G7"/>
    <mergeCell ref="H7:I7"/>
    <mergeCell ref="F9:G9"/>
    <mergeCell ref="H9:I9"/>
    <mergeCell ref="J9:K9"/>
    <mergeCell ref="L9:M9"/>
    <mergeCell ref="L10:M10"/>
    <mergeCell ref="F10:G10"/>
    <mergeCell ref="F11:G11"/>
    <mergeCell ref="H11:I11"/>
    <mergeCell ref="J11:K11"/>
    <mergeCell ref="L11:M11"/>
    <mergeCell ref="F12:G12"/>
    <mergeCell ref="H12:I12"/>
    <mergeCell ref="J12:K12"/>
    <mergeCell ref="L12:M12"/>
    <mergeCell ref="A13:M13"/>
    <mergeCell ref="F14:G14"/>
    <mergeCell ref="H14:I14"/>
    <mergeCell ref="J14:K14"/>
    <mergeCell ref="L14:M14"/>
    <mergeCell ref="F15:G15"/>
    <mergeCell ref="H15:I15"/>
    <mergeCell ref="J15:K15"/>
    <mergeCell ref="L15:M15"/>
    <mergeCell ref="F16:G16"/>
    <mergeCell ref="H16:I16"/>
    <mergeCell ref="J16:K16"/>
    <mergeCell ref="L16:M16"/>
    <mergeCell ref="A16:E16"/>
    <mergeCell ref="A17:E17"/>
    <mergeCell ref="F17:G17"/>
    <mergeCell ref="H17:I17"/>
    <mergeCell ref="J17:K17"/>
    <mergeCell ref="L17:M17"/>
    <mergeCell ref="A18:M18"/>
    <mergeCell ref="H20:I20"/>
    <mergeCell ref="J20:K20"/>
    <mergeCell ref="A19:E19"/>
    <mergeCell ref="F19:G19"/>
    <mergeCell ref="H19:I19"/>
    <mergeCell ref="J19:K19"/>
    <mergeCell ref="L19:M19"/>
    <mergeCell ref="F20:G20"/>
    <mergeCell ref="L20:M20"/>
    <mergeCell ref="J5:K5"/>
    <mergeCell ref="L5:M5"/>
    <mergeCell ref="F6:G6"/>
    <mergeCell ref="H6:I6"/>
    <mergeCell ref="J6:K6"/>
    <mergeCell ref="L6:M6"/>
    <mergeCell ref="O6:U6"/>
    <mergeCell ref="J7:K7"/>
    <mergeCell ref="L7:M7"/>
    <mergeCell ref="H10:I10"/>
    <mergeCell ref="J10:K10"/>
    <mergeCell ref="A5:E7"/>
    <mergeCell ref="A9:E9"/>
    <mergeCell ref="A10:E10"/>
    <mergeCell ref="A11:E11"/>
    <mergeCell ref="A12:E12"/>
    <mergeCell ref="A14:E14"/>
    <mergeCell ref="A15:E15"/>
    <mergeCell ref="F22:G22"/>
    <mergeCell ref="H22:I22"/>
    <mergeCell ref="J30:K30"/>
    <mergeCell ref="L30:M30"/>
    <mergeCell ref="F31:G31"/>
    <mergeCell ref="H31:I31"/>
    <mergeCell ref="J31:K31"/>
    <mergeCell ref="L31:M31"/>
    <mergeCell ref="F32:G32"/>
    <mergeCell ref="H32:I32"/>
    <mergeCell ref="J32:K32"/>
    <mergeCell ref="L32:M32"/>
    <mergeCell ref="F33:G33"/>
    <mergeCell ref="H33:I33"/>
    <mergeCell ref="J33:K33"/>
    <mergeCell ref="L33:M33"/>
    <mergeCell ref="A50:E50"/>
    <mergeCell ref="F50:G50"/>
    <mergeCell ref="H50:I50"/>
    <mergeCell ref="J50:K50"/>
    <mergeCell ref="L50:M50"/>
    <mergeCell ref="F51:G51"/>
    <mergeCell ref="L51:M51"/>
    <mergeCell ref="A51:E51"/>
    <mergeCell ref="A52:M52"/>
    <mergeCell ref="A53:E53"/>
    <mergeCell ref="F53:G53"/>
    <mergeCell ref="H53:I53"/>
    <mergeCell ref="J53:K53"/>
    <mergeCell ref="L53:M53"/>
    <mergeCell ref="H55:I55"/>
    <mergeCell ref="J55:K55"/>
    <mergeCell ref="A54:E54"/>
    <mergeCell ref="F54:G54"/>
    <mergeCell ref="H54:I54"/>
    <mergeCell ref="J54:K54"/>
    <mergeCell ref="L54:M54"/>
    <mergeCell ref="F55:G55"/>
    <mergeCell ref="L55:M55"/>
    <mergeCell ref="A55:E55"/>
    <mergeCell ref="A56:E56"/>
    <mergeCell ref="F56:G56"/>
    <mergeCell ref="H56:I56"/>
    <mergeCell ref="J56:K56"/>
    <mergeCell ref="L56:M56"/>
    <mergeCell ref="A57:M57"/>
    <mergeCell ref="A65:M65"/>
    <mergeCell ref="A66:M66"/>
    <mergeCell ref="A67:M67"/>
    <mergeCell ref="A68:M68"/>
    <mergeCell ref="H69:I69"/>
    <mergeCell ref="K69:M69"/>
    <mergeCell ref="A58:M58"/>
    <mergeCell ref="A59:M59"/>
    <mergeCell ref="A60:M60"/>
    <mergeCell ref="A61:M61"/>
    <mergeCell ref="A62:M62"/>
    <mergeCell ref="A63:M63"/>
    <mergeCell ref="A64:M64"/>
    <mergeCell ref="H43:I43"/>
    <mergeCell ref="J43:K43"/>
    <mergeCell ref="F41:G41"/>
    <mergeCell ref="H41:I41"/>
    <mergeCell ref="J41:K41"/>
    <mergeCell ref="L41:M41"/>
    <mergeCell ref="A42:M42"/>
    <mergeCell ref="F43:G43"/>
    <mergeCell ref="L43:M43"/>
    <mergeCell ref="A43:E43"/>
    <mergeCell ref="A44:E44"/>
    <mergeCell ref="F44:G44"/>
    <mergeCell ref="H44:I44"/>
    <mergeCell ref="J44:K44"/>
    <mergeCell ref="L44:M44"/>
    <mergeCell ref="A45:M45"/>
    <mergeCell ref="H47:I47"/>
    <mergeCell ref="J47:K47"/>
    <mergeCell ref="A46:E46"/>
    <mergeCell ref="F46:G46"/>
    <mergeCell ref="H46:I46"/>
    <mergeCell ref="J46:K46"/>
    <mergeCell ref="L46:M46"/>
    <mergeCell ref="F47:G47"/>
    <mergeCell ref="L47:M47"/>
    <mergeCell ref="A47:E47"/>
    <mergeCell ref="A48:E48"/>
    <mergeCell ref="F48:G48"/>
    <mergeCell ref="H48:I48"/>
    <mergeCell ref="J48:K48"/>
    <mergeCell ref="L48:M48"/>
    <mergeCell ref="A49:M49"/>
    <mergeCell ref="H51:I51"/>
    <mergeCell ref="J51:K51"/>
  </mergeCells>
  <hyperlinks>
    <hyperlink r:id="rId2" ref="A60"/>
  </hyperlinks>
  <printOptions/>
  <pageMargins bottom="0.75" footer="0.0" header="0.0" left="0.7" right="0.7" top="0.75"/>
  <pageSetup orientation="portrait"/>
  <drawing r:id="rId3"/>
  <legacy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88</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52"/>
      <c r="B10" s="7"/>
      <c r="C10" s="52"/>
      <c r="D10" s="7"/>
      <c r="E10" s="53">
        <f t="shared" ref="E10:E17" si="1">C10/$I$5</f>
        <v>0</v>
      </c>
      <c r="F10" s="7"/>
      <c r="G10" s="54"/>
      <c r="H10" s="6"/>
      <c r="I10" s="6"/>
      <c r="J10" s="6"/>
      <c r="K10" s="6"/>
      <c r="L10" s="6"/>
      <c r="M10" s="7"/>
    </row>
    <row r="11">
      <c r="A11" s="52"/>
      <c r="B11" s="7"/>
      <c r="C11" s="52"/>
      <c r="D11" s="7"/>
      <c r="E11" s="53">
        <f t="shared" si="1"/>
        <v>0</v>
      </c>
      <c r="F11" s="7"/>
      <c r="G11" s="54"/>
      <c r="H11" s="6"/>
      <c r="I11" s="6"/>
      <c r="J11" s="6"/>
      <c r="K11" s="6"/>
      <c r="L11" s="6"/>
      <c r="M11" s="7"/>
    </row>
    <row r="12">
      <c r="A12" s="52"/>
      <c r="B12" s="7"/>
      <c r="C12" s="52"/>
      <c r="D12" s="7"/>
      <c r="E12" s="53">
        <f t="shared" si="1"/>
        <v>0</v>
      </c>
      <c r="F12" s="7"/>
      <c r="G12" s="54"/>
      <c r="H12" s="6"/>
      <c r="I12" s="6"/>
      <c r="J12" s="6"/>
      <c r="K12" s="6"/>
      <c r="L12" s="6"/>
      <c r="M12" s="7"/>
    </row>
    <row r="13">
      <c r="A13" s="52"/>
      <c r="B13" s="7"/>
      <c r="C13" s="52"/>
      <c r="D13" s="7"/>
      <c r="E13" s="53">
        <f t="shared" si="1"/>
        <v>0</v>
      </c>
      <c r="F13" s="7"/>
      <c r="G13" s="54"/>
      <c r="H13" s="6"/>
      <c r="I13" s="6"/>
      <c r="J13" s="6"/>
      <c r="K13" s="6"/>
      <c r="L13" s="6"/>
      <c r="M13" s="7"/>
    </row>
    <row r="14">
      <c r="A14" s="52"/>
      <c r="B14" s="7"/>
      <c r="C14" s="52"/>
      <c r="D14" s="7"/>
      <c r="E14" s="53">
        <f t="shared" si="1"/>
        <v>0</v>
      </c>
      <c r="F14" s="7"/>
      <c r="G14" s="54"/>
      <c r="H14" s="6"/>
      <c r="I14" s="6"/>
      <c r="J14" s="6"/>
      <c r="K14" s="6"/>
      <c r="L14" s="6"/>
      <c r="M14" s="7"/>
    </row>
    <row r="15">
      <c r="A15" s="52"/>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t="s">
        <v>101</v>
      </c>
      <c r="B24" s="6"/>
      <c r="C24" s="7"/>
      <c r="D24" s="65"/>
      <c r="E24" s="7"/>
      <c r="F24" s="65"/>
      <c r="G24" s="7"/>
      <c r="H24" s="53">
        <f t="shared" ref="H24:H37" si="2">F24/$I$5</f>
        <v>0</v>
      </c>
      <c r="I24" s="7"/>
      <c r="J24" s="64">
        <v>0.019</v>
      </c>
      <c r="K24" s="7"/>
      <c r="L24" s="65"/>
      <c r="M24" s="7"/>
    </row>
    <row r="25" ht="15.75" customHeight="1">
      <c r="A25" s="64" t="s">
        <v>102</v>
      </c>
      <c r="B25" s="6"/>
      <c r="C25" s="7"/>
      <c r="D25" s="65"/>
      <c r="E25" s="7"/>
      <c r="F25" s="65"/>
      <c r="G25" s="7"/>
      <c r="H25" s="53">
        <f t="shared" si="2"/>
        <v>0</v>
      </c>
      <c r="I25" s="7"/>
      <c r="J25" s="65"/>
      <c r="K25" s="7"/>
      <c r="L25" s="65"/>
      <c r="M25" s="7"/>
    </row>
    <row r="26" ht="15.75" customHeight="1">
      <c r="A26" s="65" t="s">
        <v>103</v>
      </c>
      <c r="B26" s="6"/>
      <c r="C26" s="7"/>
      <c r="D26" s="65"/>
      <c r="E26" s="7"/>
      <c r="F26" s="65"/>
      <c r="G26" s="7"/>
      <c r="H26" s="53">
        <f t="shared" si="2"/>
        <v>0</v>
      </c>
      <c r="I26" s="7"/>
      <c r="J26" s="65"/>
      <c r="K26" s="7"/>
      <c r="L26" s="65"/>
      <c r="M26" s="7"/>
    </row>
    <row r="27" ht="15.75" customHeight="1">
      <c r="A27" s="65" t="s">
        <v>104</v>
      </c>
      <c r="B27" s="6"/>
      <c r="C27" s="7"/>
      <c r="D27" s="65"/>
      <c r="E27" s="7"/>
      <c r="F27" s="65"/>
      <c r="G27" s="7"/>
      <c r="H27" s="53">
        <f t="shared" si="2"/>
        <v>0</v>
      </c>
      <c r="I27" s="7"/>
      <c r="J27" s="65"/>
      <c r="K27" s="7"/>
      <c r="L27" s="65"/>
      <c r="M27" s="7"/>
    </row>
    <row r="28" ht="15.75" customHeight="1">
      <c r="A28" s="65" t="s">
        <v>105</v>
      </c>
      <c r="B28" s="6"/>
      <c r="C28" s="7"/>
      <c r="D28" s="65"/>
      <c r="E28" s="7"/>
      <c r="F28" s="65"/>
      <c r="G28" s="7"/>
      <c r="H28" s="53">
        <f t="shared" si="2"/>
        <v>0</v>
      </c>
      <c r="I28" s="7"/>
      <c r="J28" s="65"/>
      <c r="K28" s="7"/>
      <c r="L28" s="65"/>
      <c r="M28" s="7"/>
    </row>
    <row r="29" ht="15.75" customHeight="1">
      <c r="A29" s="65" t="s">
        <v>106</v>
      </c>
      <c r="B29" s="6"/>
      <c r="C29" s="7"/>
      <c r="D29" s="65"/>
      <c r="E29" s="7"/>
      <c r="F29" s="65"/>
      <c r="G29" s="7"/>
      <c r="H29" s="53">
        <f t="shared" si="2"/>
        <v>0</v>
      </c>
      <c r="I29" s="7"/>
      <c r="J29" s="65"/>
      <c r="K29" s="7"/>
      <c r="L29" s="65"/>
      <c r="M29" s="7"/>
    </row>
    <row r="30" ht="15.75" customHeight="1">
      <c r="A30" s="65" t="s">
        <v>107</v>
      </c>
      <c r="B30" s="6"/>
      <c r="C30" s="7"/>
      <c r="D30" s="65"/>
      <c r="E30" s="7"/>
      <c r="F30" s="65"/>
      <c r="G30" s="7"/>
      <c r="H30" s="53">
        <f t="shared" si="2"/>
        <v>0</v>
      </c>
      <c r="I30" s="7"/>
      <c r="J30" s="65"/>
      <c r="K30" s="7"/>
      <c r="L30" s="65"/>
      <c r="M30" s="7"/>
    </row>
    <row r="31" ht="15.75" customHeight="1">
      <c r="A31" s="65" t="s">
        <v>50</v>
      </c>
      <c r="B31" s="6"/>
      <c r="C31" s="7"/>
      <c r="D31" s="65"/>
      <c r="E31" s="7"/>
      <c r="F31" s="65"/>
      <c r="G31" s="7"/>
      <c r="H31" s="53">
        <f t="shared" si="2"/>
        <v>0</v>
      </c>
      <c r="I31" s="7"/>
      <c r="J31" s="65"/>
      <c r="K31" s="7"/>
      <c r="L31" s="65"/>
      <c r="M31" s="7"/>
    </row>
    <row r="32" ht="15.75" customHeight="1">
      <c r="A32" s="65" t="s">
        <v>50</v>
      </c>
      <c r="B32" s="6"/>
      <c r="C32" s="7"/>
      <c r="D32" s="65"/>
      <c r="E32" s="7"/>
      <c r="F32" s="65"/>
      <c r="G32" s="7"/>
      <c r="H32" s="53">
        <f t="shared" si="2"/>
        <v>0</v>
      </c>
      <c r="I32" s="7"/>
      <c r="J32" s="65"/>
      <c r="K32" s="7"/>
      <c r="L32" s="65"/>
      <c r="M32" s="7"/>
    </row>
    <row r="33" ht="15.75" customHeight="1">
      <c r="A33" s="65" t="s">
        <v>50</v>
      </c>
      <c r="B33" s="6"/>
      <c r="C33" s="7"/>
      <c r="D33" s="65"/>
      <c r="E33" s="7"/>
      <c r="F33" s="65"/>
      <c r="G33" s="7"/>
      <c r="H33" s="53">
        <f t="shared" si="2"/>
        <v>0</v>
      </c>
      <c r="I33" s="7"/>
      <c r="J33" s="65"/>
      <c r="K33" s="7"/>
      <c r="L33" s="65"/>
      <c r="M33" s="7"/>
    </row>
    <row r="34" ht="15.75" customHeight="1">
      <c r="A34" s="65" t="s">
        <v>50</v>
      </c>
      <c r="B34" s="6"/>
      <c r="C34" s="7"/>
      <c r="D34" s="65"/>
      <c r="E34" s="7"/>
      <c r="F34" s="65"/>
      <c r="G34" s="7"/>
      <c r="H34" s="53">
        <f t="shared" si="2"/>
        <v>0</v>
      </c>
      <c r="I34" s="7"/>
      <c r="J34" s="65"/>
      <c r="K34" s="7"/>
      <c r="L34" s="65"/>
      <c r="M34" s="7"/>
    </row>
    <row r="35" ht="15.75" customHeight="1">
      <c r="A35" s="65" t="s">
        <v>50</v>
      </c>
      <c r="B35" s="6"/>
      <c r="C35" s="7"/>
      <c r="D35" s="65"/>
      <c r="E35" s="7"/>
      <c r="F35" s="65"/>
      <c r="G35" s="7"/>
      <c r="H35" s="53">
        <f t="shared" si="2"/>
        <v>0</v>
      </c>
      <c r="I35" s="7"/>
      <c r="J35" s="65"/>
      <c r="K35" s="7"/>
      <c r="L35" s="65"/>
      <c r="M35" s="7"/>
    </row>
    <row r="36" ht="15.75" customHeight="1">
      <c r="A36" s="65" t="s">
        <v>50</v>
      </c>
      <c r="B36" s="6"/>
      <c r="C36" s="7"/>
      <c r="D36" s="65"/>
      <c r="E36" s="7"/>
      <c r="F36" s="65"/>
      <c r="G36" s="7"/>
      <c r="H36" s="53">
        <f t="shared" si="2"/>
        <v>0</v>
      </c>
      <c r="I36" s="7"/>
      <c r="J36" s="65"/>
      <c r="K36" s="7"/>
      <c r="L36" s="65"/>
      <c r="M36" s="7"/>
    </row>
    <row r="37" ht="15.75" customHeight="1">
      <c r="A37" s="65" t="s">
        <v>50</v>
      </c>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A - Calefactor 1</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B - Calefactor 2</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C - Cocina</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v>2.0</v>
      </c>
      <c r="B112" s="71" t="s">
        <v>118</v>
      </c>
      <c r="C112" s="6"/>
      <c r="D112" s="7"/>
      <c r="E112" s="71">
        <v>30.0</v>
      </c>
      <c r="F112" s="6"/>
      <c r="G112" s="7"/>
      <c r="H112" s="75">
        <v>0.019</v>
      </c>
      <c r="I112" s="6"/>
      <c r="J112" s="7"/>
      <c r="K112" s="57">
        <f t="shared" si="5"/>
        <v>1.14</v>
      </c>
      <c r="L112" s="6"/>
      <c r="M112" s="7"/>
    </row>
    <row r="113" ht="16.5" customHeight="1">
      <c r="A113" s="74">
        <v>2.0</v>
      </c>
      <c r="B113" s="71" t="s">
        <v>118</v>
      </c>
      <c r="C113" s="6"/>
      <c r="D113" s="7"/>
      <c r="E113" s="71">
        <v>30.0</v>
      </c>
      <c r="F113" s="6"/>
      <c r="G113" s="7"/>
      <c r="H113" s="75">
        <v>0.025</v>
      </c>
      <c r="I113" s="6"/>
      <c r="J113" s="7"/>
      <c r="K113" s="57">
        <f t="shared" si="5"/>
        <v>1.5</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2.64</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C - Calefón</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v>2.0</v>
      </c>
      <c r="B124" s="71" t="s">
        <v>118</v>
      </c>
      <c r="C124" s="6"/>
      <c r="D124" s="7"/>
      <c r="E124" s="71">
        <v>30.0</v>
      </c>
      <c r="F124" s="6"/>
      <c r="G124" s="7"/>
      <c r="H124" s="75">
        <v>0.019</v>
      </c>
      <c r="I124" s="6"/>
      <c r="J124" s="7"/>
      <c r="K124" s="57">
        <f t="shared" si="6"/>
        <v>1.14</v>
      </c>
      <c r="L124" s="6"/>
      <c r="M124" s="7"/>
    </row>
    <row r="125" ht="15.75" customHeight="1">
      <c r="A125" s="74">
        <v>2.0</v>
      </c>
      <c r="B125" s="71" t="s">
        <v>118</v>
      </c>
      <c r="C125" s="6"/>
      <c r="D125" s="7"/>
      <c r="E125" s="71">
        <v>30.0</v>
      </c>
      <c r="F125" s="6"/>
      <c r="G125" s="7"/>
      <c r="H125" s="75">
        <v>0.025</v>
      </c>
      <c r="I125" s="6"/>
      <c r="J125" s="7"/>
      <c r="K125" s="57">
        <f t="shared" si="6"/>
        <v>1.5</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2.64</v>
      </c>
      <c r="L131" s="6"/>
      <c r="M131" s="7"/>
    </row>
    <row r="132" ht="15.75" customHeight="1">
      <c r="A132" s="21"/>
    </row>
    <row r="133" ht="15.75" customHeight="1">
      <c r="A133" s="56" t="s">
        <v>111</v>
      </c>
      <c r="B133" s="6"/>
      <c r="C133" s="6"/>
      <c r="D133" s="7"/>
      <c r="E133" s="65" t="str">
        <f>A28</f>
        <v>Medidor - A</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v>2.0</v>
      </c>
      <c r="B136" s="71" t="s">
        <v>118</v>
      </c>
      <c r="C136" s="6"/>
      <c r="D136" s="7"/>
      <c r="E136" s="71">
        <v>30.0</v>
      </c>
      <c r="F136" s="6"/>
      <c r="G136" s="7"/>
      <c r="H136" s="75">
        <v>0.019</v>
      </c>
      <c r="I136" s="6"/>
      <c r="J136" s="7"/>
      <c r="K136" s="57">
        <f t="shared" si="7"/>
        <v>1.14</v>
      </c>
      <c r="L136" s="6"/>
      <c r="M136" s="7"/>
    </row>
    <row r="137" ht="15.75" customHeight="1">
      <c r="A137" s="74">
        <v>2.0</v>
      </c>
      <c r="B137" s="71" t="s">
        <v>118</v>
      </c>
      <c r="C137" s="6"/>
      <c r="D137" s="7"/>
      <c r="E137" s="71">
        <v>30.0</v>
      </c>
      <c r="F137" s="6"/>
      <c r="G137" s="7"/>
      <c r="H137" s="75">
        <v>0.025</v>
      </c>
      <c r="I137" s="6"/>
      <c r="J137" s="7"/>
      <c r="K137" s="57">
        <f t="shared" si="7"/>
        <v>1.5</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2.64</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A29</f>
        <v>A - B</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v>2.0</v>
      </c>
      <c r="B148" s="71" t="s">
        <v>118</v>
      </c>
      <c r="C148" s="6"/>
      <c r="D148" s="7"/>
      <c r="E148" s="71">
        <v>30.0</v>
      </c>
      <c r="F148" s="6"/>
      <c r="G148" s="7"/>
      <c r="H148" s="75">
        <v>0.019</v>
      </c>
      <c r="I148" s="6"/>
      <c r="J148" s="7"/>
      <c r="K148" s="57">
        <f t="shared" si="8"/>
        <v>1.14</v>
      </c>
      <c r="L148" s="6"/>
      <c r="M148" s="7"/>
    </row>
    <row r="149" ht="15.75" customHeight="1">
      <c r="A149" s="74">
        <v>2.0</v>
      </c>
      <c r="B149" s="71" t="s">
        <v>118</v>
      </c>
      <c r="C149" s="6"/>
      <c r="D149" s="7"/>
      <c r="E149" s="71">
        <v>30.0</v>
      </c>
      <c r="F149" s="6"/>
      <c r="G149" s="7"/>
      <c r="H149" s="75">
        <v>0.025</v>
      </c>
      <c r="I149" s="6"/>
      <c r="J149" s="7"/>
      <c r="K149" s="57">
        <f t="shared" si="8"/>
        <v>1.5</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2.64</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B - C</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v>2.0</v>
      </c>
      <c r="B160" s="71" t="s">
        <v>118</v>
      </c>
      <c r="C160" s="6"/>
      <c r="D160" s="7"/>
      <c r="E160" s="71">
        <v>30.0</v>
      </c>
      <c r="F160" s="6"/>
      <c r="G160" s="7"/>
      <c r="H160" s="75">
        <v>0.019</v>
      </c>
      <c r="I160" s="6"/>
      <c r="J160" s="7"/>
      <c r="K160" s="57">
        <f t="shared" si="9"/>
        <v>1.14</v>
      </c>
      <c r="L160" s="6"/>
      <c r="M160" s="7"/>
    </row>
    <row r="161" ht="15.75" customHeight="1">
      <c r="A161" s="74">
        <v>2.0</v>
      </c>
      <c r="B161" s="71" t="s">
        <v>118</v>
      </c>
      <c r="C161" s="6"/>
      <c r="D161" s="7"/>
      <c r="E161" s="71">
        <v>30.0</v>
      </c>
      <c r="F161" s="6"/>
      <c r="G161" s="7"/>
      <c r="H161" s="75">
        <v>0.025</v>
      </c>
      <c r="I161" s="6"/>
      <c r="J161" s="7"/>
      <c r="K161" s="57">
        <f t="shared" si="9"/>
        <v>1.5</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2.64</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v>2.0</v>
      </c>
      <c r="B172" s="71" t="s">
        <v>118</v>
      </c>
      <c r="C172" s="6"/>
      <c r="D172" s="7"/>
      <c r="E172" s="71">
        <v>30.0</v>
      </c>
      <c r="F172" s="6"/>
      <c r="G172" s="7"/>
      <c r="H172" s="75">
        <v>0.019</v>
      </c>
      <c r="I172" s="6"/>
      <c r="J172" s="7"/>
      <c r="K172" s="57">
        <f t="shared" si="10"/>
        <v>1.14</v>
      </c>
      <c r="L172" s="6"/>
      <c r="M172" s="7"/>
    </row>
    <row r="173" ht="15.75" customHeight="1">
      <c r="A173" s="74">
        <v>2.0</v>
      </c>
      <c r="B173" s="71" t="s">
        <v>118</v>
      </c>
      <c r="C173" s="6"/>
      <c r="D173" s="7"/>
      <c r="E173" s="71">
        <v>30.0</v>
      </c>
      <c r="F173" s="6"/>
      <c r="G173" s="7"/>
      <c r="H173" s="75">
        <v>0.025</v>
      </c>
      <c r="I173" s="6"/>
      <c r="J173" s="7"/>
      <c r="K173" s="57">
        <f t="shared" si="10"/>
        <v>1.5</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2.64</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v>2.0</v>
      </c>
      <c r="B184" s="71" t="s">
        <v>118</v>
      </c>
      <c r="C184" s="6"/>
      <c r="D184" s="7"/>
      <c r="E184" s="71">
        <v>30.0</v>
      </c>
      <c r="F184" s="6"/>
      <c r="G184" s="7"/>
      <c r="H184" s="75">
        <v>0.019</v>
      </c>
      <c r="I184" s="6"/>
      <c r="J184" s="7"/>
      <c r="K184" s="57">
        <f t="shared" si="11"/>
        <v>1.14</v>
      </c>
      <c r="L184" s="6"/>
      <c r="M184" s="7"/>
    </row>
    <row r="185" ht="15.75" customHeight="1">
      <c r="A185" s="74">
        <v>2.0</v>
      </c>
      <c r="B185" s="71" t="s">
        <v>118</v>
      </c>
      <c r="C185" s="6"/>
      <c r="D185" s="7"/>
      <c r="E185" s="71">
        <v>30.0</v>
      </c>
      <c r="F185" s="6"/>
      <c r="G185" s="7"/>
      <c r="H185" s="75">
        <v>0.025</v>
      </c>
      <c r="I185" s="6"/>
      <c r="J185" s="7"/>
      <c r="K185" s="57">
        <f t="shared" si="11"/>
        <v>1.5</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2.64</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v>2.0</v>
      </c>
      <c r="B196" s="71" t="s">
        <v>118</v>
      </c>
      <c r="C196" s="6"/>
      <c r="D196" s="7"/>
      <c r="E196" s="71">
        <v>30.0</v>
      </c>
      <c r="F196" s="6"/>
      <c r="G196" s="7"/>
      <c r="H196" s="75">
        <v>0.019</v>
      </c>
      <c r="I196" s="6"/>
      <c r="J196" s="7"/>
      <c r="K196" s="57">
        <f t="shared" si="12"/>
        <v>1.14</v>
      </c>
      <c r="L196" s="6"/>
      <c r="M196" s="7"/>
    </row>
    <row r="197" ht="15.75" customHeight="1">
      <c r="A197" s="74">
        <v>2.0</v>
      </c>
      <c r="B197" s="71" t="s">
        <v>118</v>
      </c>
      <c r="C197" s="6"/>
      <c r="D197" s="7"/>
      <c r="E197" s="71">
        <v>30.0</v>
      </c>
      <c r="F197" s="6"/>
      <c r="G197" s="7"/>
      <c r="H197" s="75">
        <v>0.025</v>
      </c>
      <c r="I197" s="6"/>
      <c r="J197" s="7"/>
      <c r="K197" s="57">
        <f t="shared" si="12"/>
        <v>1.5</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2.64</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v>2.0</v>
      </c>
      <c r="B208" s="71" t="s">
        <v>118</v>
      </c>
      <c r="C208" s="6"/>
      <c r="D208" s="7"/>
      <c r="E208" s="71">
        <v>30.0</v>
      </c>
      <c r="F208" s="6"/>
      <c r="G208" s="7"/>
      <c r="H208" s="75">
        <v>0.019</v>
      </c>
      <c r="I208" s="6"/>
      <c r="J208" s="7"/>
      <c r="K208" s="57">
        <f t="shared" si="13"/>
        <v>1.14</v>
      </c>
      <c r="L208" s="6"/>
      <c r="M208" s="7"/>
    </row>
    <row r="209" ht="15.75" customHeight="1">
      <c r="A209" s="74">
        <v>2.0</v>
      </c>
      <c r="B209" s="71" t="s">
        <v>118</v>
      </c>
      <c r="C209" s="6"/>
      <c r="D209" s="7"/>
      <c r="E209" s="71">
        <v>30.0</v>
      </c>
      <c r="F209" s="6"/>
      <c r="G209" s="7"/>
      <c r="H209" s="75">
        <v>0.025</v>
      </c>
      <c r="I209" s="6"/>
      <c r="J209" s="7"/>
      <c r="K209" s="57">
        <f t="shared" si="13"/>
        <v>1.5</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2.64</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74" si="14">A24</f>
        <v>A - Calefactor 1</v>
      </c>
      <c r="B264" s="7"/>
      <c r="C264" s="57" t="str">
        <f t="shared" ref="C264:C274" si="15">D24</f>
        <v/>
      </c>
      <c r="D264" s="6"/>
      <c r="E264" s="57">
        <f t="shared" ref="E264:E274" si="16">H24</f>
        <v>0</v>
      </c>
      <c r="F264" s="7"/>
      <c r="G264" s="90">
        <f t="shared" ref="G264:G274" si="17">J24/1000</f>
        <v>0.000019</v>
      </c>
      <c r="H264" s="90" t="str">
        <f t="shared" ref="H264:H274" si="18">L24</f>
        <v/>
      </c>
      <c r="I264" s="57">
        <f>K95</f>
        <v>0</v>
      </c>
      <c r="J264" s="91">
        <f t="shared" ref="J264:J274" si="19">C264+I264</f>
        <v>0</v>
      </c>
      <c r="K264" s="92"/>
      <c r="L264" s="93"/>
      <c r="M264" s="94"/>
    </row>
    <row r="265" ht="15.75" customHeight="1">
      <c r="A265" s="57" t="str">
        <f t="shared" si="14"/>
        <v>B - Calefactor 2</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C - Cocina</v>
      </c>
      <c r="B266" s="7"/>
      <c r="C266" s="57" t="str">
        <f t="shared" si="15"/>
        <v/>
      </c>
      <c r="D266" s="6"/>
      <c r="E266" s="57">
        <f t="shared" si="16"/>
        <v>0</v>
      </c>
      <c r="F266" s="7"/>
      <c r="G266" s="90">
        <f t="shared" si="17"/>
        <v>0</v>
      </c>
      <c r="H266" s="90" t="str">
        <f t="shared" si="18"/>
        <v/>
      </c>
      <c r="I266" s="57">
        <f>K119</f>
        <v>2.64</v>
      </c>
      <c r="J266" s="91">
        <f t="shared" si="19"/>
        <v>2.64</v>
      </c>
      <c r="K266" s="92"/>
      <c r="L266" s="95"/>
      <c r="M266" s="96"/>
    </row>
    <row r="267" ht="15.75" customHeight="1">
      <c r="A267" s="57" t="str">
        <f t="shared" si="14"/>
        <v>C - Calefón</v>
      </c>
      <c r="B267" s="7"/>
      <c r="C267" s="57" t="str">
        <f t="shared" si="15"/>
        <v/>
      </c>
      <c r="D267" s="6"/>
      <c r="E267" s="57">
        <f t="shared" si="16"/>
        <v>0</v>
      </c>
      <c r="F267" s="7"/>
      <c r="G267" s="90">
        <f t="shared" si="17"/>
        <v>0</v>
      </c>
      <c r="H267" s="90" t="str">
        <f t="shared" si="18"/>
        <v/>
      </c>
      <c r="I267" s="57">
        <f>K131</f>
        <v>2.64</v>
      </c>
      <c r="J267" s="91">
        <f t="shared" si="19"/>
        <v>2.64</v>
      </c>
      <c r="K267" s="92"/>
      <c r="L267" s="95"/>
      <c r="M267" s="96"/>
    </row>
    <row r="268" ht="15.75" customHeight="1">
      <c r="A268" s="57" t="str">
        <f t="shared" si="14"/>
        <v>Medidor - A</v>
      </c>
      <c r="B268" s="7"/>
      <c r="C268" s="57" t="str">
        <f t="shared" si="15"/>
        <v/>
      </c>
      <c r="D268" s="6"/>
      <c r="E268" s="57">
        <f t="shared" si="16"/>
        <v>0</v>
      </c>
      <c r="F268" s="7"/>
      <c r="G268" s="90">
        <f t="shared" si="17"/>
        <v>0</v>
      </c>
      <c r="H268" s="90" t="str">
        <f t="shared" si="18"/>
        <v/>
      </c>
      <c r="I268" s="57">
        <f>K143</f>
        <v>2.64</v>
      </c>
      <c r="J268" s="91">
        <f t="shared" si="19"/>
        <v>2.64</v>
      </c>
      <c r="K268" s="92"/>
      <c r="L268" s="95"/>
      <c r="M268" s="96"/>
    </row>
    <row r="269" ht="15.75" customHeight="1">
      <c r="A269" s="57" t="str">
        <f t="shared" si="14"/>
        <v>A - B</v>
      </c>
      <c r="B269" s="7"/>
      <c r="C269" s="57" t="str">
        <f t="shared" si="15"/>
        <v/>
      </c>
      <c r="D269" s="6"/>
      <c r="E269" s="57">
        <f t="shared" si="16"/>
        <v>0</v>
      </c>
      <c r="F269" s="7"/>
      <c r="G269" s="90">
        <f t="shared" si="17"/>
        <v>0</v>
      </c>
      <c r="H269" s="90" t="str">
        <f t="shared" si="18"/>
        <v/>
      </c>
      <c r="I269" s="57">
        <f>K155</f>
        <v>2.64</v>
      </c>
      <c r="J269" s="91">
        <f t="shared" si="19"/>
        <v>2.64</v>
      </c>
      <c r="K269" s="92"/>
      <c r="L269" s="95"/>
      <c r="M269" s="96"/>
    </row>
    <row r="270" ht="15.75" customHeight="1">
      <c r="A270" s="57" t="str">
        <f t="shared" si="14"/>
        <v>B - C</v>
      </c>
      <c r="B270" s="7"/>
      <c r="C270" s="57" t="str">
        <f t="shared" si="15"/>
        <v/>
      </c>
      <c r="D270" s="6"/>
      <c r="E270" s="57">
        <f t="shared" si="16"/>
        <v>0</v>
      </c>
      <c r="F270" s="7"/>
      <c r="G270" s="90">
        <f t="shared" si="17"/>
        <v>0</v>
      </c>
      <c r="H270" s="90" t="str">
        <f t="shared" si="18"/>
        <v/>
      </c>
      <c r="I270" s="57">
        <f>K167</f>
        <v>2.64</v>
      </c>
      <c r="J270" s="91">
        <f t="shared" si="19"/>
        <v>2.64</v>
      </c>
      <c r="K270" s="92"/>
      <c r="L270" s="95"/>
      <c r="M270" s="96"/>
    </row>
    <row r="271" ht="15.75" customHeight="1">
      <c r="A271" s="57" t="str">
        <f t="shared" si="14"/>
        <v>-</v>
      </c>
      <c r="B271" s="7"/>
      <c r="C271" s="57" t="str">
        <f t="shared" si="15"/>
        <v/>
      </c>
      <c r="D271" s="6"/>
      <c r="E271" s="57">
        <f t="shared" si="16"/>
        <v>0</v>
      </c>
      <c r="F271" s="7"/>
      <c r="G271" s="90">
        <f t="shared" si="17"/>
        <v>0</v>
      </c>
      <c r="H271" s="90" t="str">
        <f t="shared" si="18"/>
        <v/>
      </c>
      <c r="I271" s="57">
        <f>K179</f>
        <v>2.64</v>
      </c>
      <c r="J271" s="91">
        <f t="shared" si="19"/>
        <v>2.64</v>
      </c>
      <c r="K271" s="92"/>
      <c r="L271" s="95"/>
      <c r="M271" s="96"/>
    </row>
    <row r="272" ht="15.75" customHeight="1">
      <c r="A272" s="57" t="str">
        <f t="shared" si="14"/>
        <v>-</v>
      </c>
      <c r="B272" s="6"/>
      <c r="C272" s="57" t="str">
        <f t="shared" si="15"/>
        <v/>
      </c>
      <c r="D272" s="6"/>
      <c r="E272" s="57">
        <f t="shared" si="16"/>
        <v>0</v>
      </c>
      <c r="F272" s="7"/>
      <c r="G272" s="90">
        <f t="shared" si="17"/>
        <v>0</v>
      </c>
      <c r="H272" s="90" t="str">
        <f t="shared" si="18"/>
        <v/>
      </c>
      <c r="I272" s="57">
        <f>K191</f>
        <v>2.64</v>
      </c>
      <c r="J272" s="91">
        <f t="shared" si="19"/>
        <v>2.64</v>
      </c>
      <c r="K272" s="92"/>
      <c r="L272" s="95"/>
      <c r="M272" s="96"/>
    </row>
    <row r="273" ht="15.75" customHeight="1">
      <c r="A273" s="57" t="str">
        <f t="shared" si="14"/>
        <v>-</v>
      </c>
      <c r="B273" s="6"/>
      <c r="C273" s="57" t="str">
        <f t="shared" si="15"/>
        <v/>
      </c>
      <c r="D273" s="6"/>
      <c r="E273" s="57">
        <f t="shared" si="16"/>
        <v>0</v>
      </c>
      <c r="F273" s="7"/>
      <c r="G273" s="90">
        <f t="shared" si="17"/>
        <v>0</v>
      </c>
      <c r="H273" s="90" t="str">
        <f t="shared" si="18"/>
        <v/>
      </c>
      <c r="I273" s="57">
        <f>K203</f>
        <v>2.64</v>
      </c>
      <c r="J273" s="91">
        <f t="shared" si="19"/>
        <v>2.64</v>
      </c>
      <c r="K273" s="92"/>
      <c r="L273" s="95"/>
      <c r="M273" s="96"/>
    </row>
    <row r="274" ht="15.75" customHeight="1">
      <c r="A274" s="97" t="str">
        <f t="shared" si="14"/>
        <v>-</v>
      </c>
      <c r="B274" s="98"/>
      <c r="C274" s="57" t="str">
        <f t="shared" si="15"/>
        <v/>
      </c>
      <c r="D274" s="6"/>
      <c r="E274" s="57">
        <f t="shared" si="16"/>
        <v>0</v>
      </c>
      <c r="F274" s="7"/>
      <c r="G274" s="90">
        <f t="shared" si="17"/>
        <v>0</v>
      </c>
      <c r="H274" s="90" t="str">
        <f t="shared" si="18"/>
        <v/>
      </c>
      <c r="I274" s="57">
        <f>K215</f>
        <v>2.64</v>
      </c>
      <c r="J274" s="99">
        <f t="shared" si="19"/>
        <v>2.64</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141</v>
      </c>
      <c r="B282" s="7"/>
      <c r="C282" s="103" t="s">
        <v>142</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143</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146</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ht="15.75" customHeight="1">
      <c r="A287" s="56" t="s">
        <v>147</v>
      </c>
      <c r="B287" s="6"/>
      <c r="C287" s="103" t="s">
        <v>148</v>
      </c>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8"/>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c r="A289" s="109" t="s">
        <v>149</v>
      </c>
      <c r="B289" s="6"/>
      <c r="C289" s="6"/>
      <c r="D289" s="6"/>
      <c r="E289" s="6"/>
      <c r="F289" s="6"/>
      <c r="G289" s="6"/>
      <c r="H289" s="6"/>
      <c r="I289" s="6"/>
      <c r="J289" s="6"/>
      <c r="K289" s="6"/>
      <c r="L289" s="6"/>
      <c r="M289" s="7"/>
      <c r="N289" s="21"/>
      <c r="Q289" s="21"/>
      <c r="R289" s="21"/>
      <c r="S289" s="21"/>
      <c r="T289" s="21"/>
      <c r="U289" s="21"/>
      <c r="V289" s="21"/>
      <c r="W289" s="21"/>
      <c r="X289" s="21"/>
      <c r="Y289" s="21"/>
      <c r="Z289" s="21"/>
      <c r="AA289" s="21"/>
      <c r="AB289" s="21"/>
      <c r="AC289" s="21"/>
      <c r="AD289" s="21"/>
      <c r="AE289" s="21"/>
    </row>
    <row r="290" ht="15.75" customHeight="1">
      <c r="A290" s="110"/>
      <c r="B290" s="9"/>
      <c r="C290" s="9"/>
      <c r="D290" s="9"/>
      <c r="E290" s="9"/>
      <c r="F290" s="9"/>
      <c r="G290" s="9"/>
      <c r="H290" s="9"/>
      <c r="I290" s="9"/>
      <c r="J290" s="9"/>
      <c r="K290" s="9"/>
      <c r="L290" s="9"/>
      <c r="M290" s="10"/>
    </row>
    <row r="291" ht="15.75" customHeight="1">
      <c r="A291" s="111" t="s">
        <v>73</v>
      </c>
      <c r="B291" s="29"/>
      <c r="C291" s="29"/>
      <c r="D291" s="29"/>
      <c r="E291" s="29"/>
      <c r="F291" s="29"/>
      <c r="G291" s="29"/>
      <c r="H291" s="29"/>
      <c r="I291" s="29"/>
      <c r="J291" s="29"/>
      <c r="K291" s="29"/>
      <c r="L291" s="29"/>
      <c r="M291" s="30"/>
    </row>
    <row r="292" ht="15.75" customHeight="1">
      <c r="A292" s="32" t="s">
        <v>150</v>
      </c>
      <c r="B292" s="6"/>
      <c r="C292" s="6"/>
      <c r="D292" s="6"/>
      <c r="E292" s="6"/>
      <c r="F292" s="6"/>
      <c r="G292" s="6"/>
      <c r="H292" s="6"/>
      <c r="I292" s="6"/>
      <c r="J292" s="6"/>
      <c r="K292" s="6"/>
      <c r="L292" s="6"/>
      <c r="M292" s="17"/>
    </row>
    <row r="293" ht="15.75" customHeight="1">
      <c r="A293" s="32" t="s">
        <v>151</v>
      </c>
      <c r="B293" s="6"/>
      <c r="C293" s="6"/>
      <c r="D293" s="6"/>
      <c r="E293" s="6"/>
      <c r="F293" s="6"/>
      <c r="G293" s="6"/>
      <c r="H293" s="6"/>
      <c r="I293" s="6"/>
      <c r="J293" s="6"/>
      <c r="K293" s="6"/>
      <c r="L293" s="6"/>
      <c r="M293" s="17"/>
    </row>
    <row r="294" ht="15.75" customHeight="1">
      <c r="A294" s="32" t="s">
        <v>152</v>
      </c>
      <c r="B294" s="6"/>
      <c r="C294" s="6"/>
      <c r="D294" s="6"/>
      <c r="E294" s="6"/>
      <c r="F294" s="6"/>
      <c r="G294" s="6"/>
      <c r="H294" s="6"/>
      <c r="I294" s="6"/>
      <c r="J294" s="6"/>
      <c r="K294" s="6"/>
      <c r="L294" s="6"/>
      <c r="M294" s="17"/>
    </row>
    <row r="295" ht="15.75" customHeight="1">
      <c r="A295" s="33"/>
      <c r="B295" s="6"/>
      <c r="C295" s="6"/>
      <c r="D295" s="6"/>
      <c r="E295" s="6"/>
      <c r="F295" s="6"/>
      <c r="G295" s="6"/>
      <c r="H295" s="6"/>
      <c r="I295" s="6"/>
      <c r="J295" s="6"/>
      <c r="K295" s="6"/>
      <c r="L295" s="6"/>
      <c r="M295" s="17"/>
    </row>
    <row r="296" ht="15.75" customHeight="1">
      <c r="A296" s="33"/>
      <c r="B296" s="6"/>
      <c r="C296" s="6"/>
      <c r="D296" s="6"/>
      <c r="E296" s="6"/>
      <c r="F296" s="6"/>
      <c r="G296" s="6"/>
      <c r="H296" s="6"/>
      <c r="I296" s="6"/>
      <c r="J296" s="6"/>
      <c r="K296" s="6"/>
      <c r="L296" s="6"/>
      <c r="M296" s="17"/>
    </row>
    <row r="297" ht="15.75" customHeight="1">
      <c r="A297" s="33" t="s">
        <v>78</v>
      </c>
      <c r="B297" s="6"/>
      <c r="C297" s="6"/>
      <c r="D297" s="6"/>
      <c r="E297" s="6"/>
      <c r="F297" s="6"/>
      <c r="G297" s="6"/>
      <c r="H297" s="6"/>
      <c r="I297" s="6"/>
      <c r="J297" s="6"/>
      <c r="K297" s="6"/>
      <c r="L297" s="6"/>
      <c r="M297" s="17"/>
    </row>
    <row r="298" ht="15.75" customHeight="1">
      <c r="A298" s="34" t="s">
        <v>79</v>
      </c>
      <c r="B298" s="6"/>
      <c r="C298" s="6"/>
      <c r="D298" s="6"/>
      <c r="E298" s="6"/>
      <c r="F298" s="6"/>
      <c r="G298" s="6"/>
      <c r="H298" s="6"/>
      <c r="I298" s="6"/>
      <c r="J298" s="6"/>
      <c r="K298" s="6"/>
      <c r="L298" s="6"/>
      <c r="M298" s="17"/>
    </row>
    <row r="299" ht="15.75" customHeight="1">
      <c r="A299" s="35" t="s">
        <v>80</v>
      </c>
      <c r="B299" s="36"/>
      <c r="C299" s="36"/>
      <c r="D299" s="36"/>
      <c r="E299" s="36"/>
      <c r="F299" s="36"/>
      <c r="G299" s="36"/>
      <c r="H299" s="36"/>
      <c r="I299" s="36"/>
      <c r="J299" s="36"/>
      <c r="K299" s="36"/>
      <c r="L299" s="36"/>
      <c r="M299" s="37"/>
    </row>
    <row r="300" ht="15.75" customHeight="1">
      <c r="A300" s="112" t="s">
        <v>81</v>
      </c>
      <c r="B300" s="19"/>
      <c r="C300" s="19"/>
      <c r="D300" s="19"/>
      <c r="E300" s="19"/>
      <c r="F300" s="19"/>
      <c r="G300" s="19"/>
      <c r="H300" s="19"/>
      <c r="I300" s="19"/>
      <c r="J300" s="19"/>
      <c r="K300" s="19"/>
      <c r="L300" s="19"/>
      <c r="M300" s="92"/>
    </row>
    <row r="301" ht="15.75" customHeight="1">
      <c r="A301" s="113"/>
      <c r="B301" s="114"/>
      <c r="C301" s="114"/>
      <c r="D301" s="114"/>
      <c r="E301" s="114"/>
      <c r="F301" s="114"/>
      <c r="G301" s="114"/>
      <c r="H301" s="114"/>
      <c r="I301" s="114"/>
      <c r="J301" s="114"/>
      <c r="K301" s="114"/>
      <c r="L301" s="114"/>
      <c r="M301" s="115"/>
    </row>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sheetData>
  <mergeCells count="691">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B287"/>
    <mergeCell ref="C287:M287"/>
    <mergeCell ref="A288:M288"/>
    <mergeCell ref="A296:M296"/>
    <mergeCell ref="A297:M297"/>
    <mergeCell ref="A298:M298"/>
    <mergeCell ref="A299:M299"/>
    <mergeCell ref="A300:M300"/>
    <mergeCell ref="A301:M301"/>
    <mergeCell ref="A289:M289"/>
    <mergeCell ref="A290:M290"/>
    <mergeCell ref="A291:M291"/>
    <mergeCell ref="A292:M292"/>
    <mergeCell ref="A293:M293"/>
    <mergeCell ref="A294:M294"/>
    <mergeCell ref="A295:M295"/>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153</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52"/>
      <c r="B10" s="7"/>
      <c r="C10" s="52"/>
      <c r="D10" s="7"/>
      <c r="E10" s="53">
        <f t="shared" ref="E10:E17" si="1">C10/$I$5</f>
        <v>0</v>
      </c>
      <c r="F10" s="7"/>
      <c r="G10" s="54"/>
      <c r="H10" s="6"/>
      <c r="I10" s="6"/>
      <c r="J10" s="6"/>
      <c r="K10" s="6"/>
      <c r="L10" s="6"/>
      <c r="M10" s="7"/>
    </row>
    <row r="11">
      <c r="A11" s="52"/>
      <c r="B11" s="7"/>
      <c r="C11" s="52"/>
      <c r="D11" s="7"/>
      <c r="E11" s="53">
        <f t="shared" si="1"/>
        <v>0</v>
      </c>
      <c r="F11" s="7"/>
      <c r="G11" s="54"/>
      <c r="H11" s="6"/>
      <c r="I11" s="6"/>
      <c r="J11" s="6"/>
      <c r="K11" s="6"/>
      <c r="L11" s="6"/>
      <c r="M11" s="7"/>
    </row>
    <row r="12">
      <c r="A12" s="52"/>
      <c r="B12" s="7"/>
      <c r="C12" s="52"/>
      <c r="D12" s="7"/>
      <c r="E12" s="53">
        <f t="shared" si="1"/>
        <v>0</v>
      </c>
      <c r="F12" s="7"/>
      <c r="G12" s="54"/>
      <c r="H12" s="6"/>
      <c r="I12" s="6"/>
      <c r="J12" s="6"/>
      <c r="K12" s="6"/>
      <c r="L12" s="6"/>
      <c r="M12" s="7"/>
    </row>
    <row r="13">
      <c r="A13" s="52"/>
      <c r="B13" s="7"/>
      <c r="C13" s="52"/>
      <c r="D13" s="7"/>
      <c r="E13" s="53">
        <f t="shared" si="1"/>
        <v>0</v>
      </c>
      <c r="F13" s="7"/>
      <c r="G13" s="54"/>
      <c r="H13" s="6"/>
      <c r="I13" s="6"/>
      <c r="J13" s="6"/>
      <c r="K13" s="6"/>
      <c r="L13" s="6"/>
      <c r="M13" s="7"/>
    </row>
    <row r="14">
      <c r="A14" s="52"/>
      <c r="B14" s="7"/>
      <c r="C14" s="52"/>
      <c r="D14" s="7"/>
      <c r="E14" s="53">
        <f t="shared" si="1"/>
        <v>0</v>
      </c>
      <c r="F14" s="7"/>
      <c r="G14" s="54"/>
      <c r="H14" s="6"/>
      <c r="I14" s="6"/>
      <c r="J14" s="6"/>
      <c r="K14" s="6"/>
      <c r="L14" s="6"/>
      <c r="M14" s="7"/>
    </row>
    <row r="15">
      <c r="A15" s="52"/>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t="s">
        <v>101</v>
      </c>
      <c r="B24" s="6"/>
      <c r="C24" s="7"/>
      <c r="D24" s="65"/>
      <c r="E24" s="7"/>
      <c r="F24" s="65"/>
      <c r="G24" s="7"/>
      <c r="H24" s="53">
        <f t="shared" ref="H24:H37" si="2">F24/$I$5</f>
        <v>0</v>
      </c>
      <c r="I24" s="7"/>
      <c r="J24" s="64">
        <v>0.019</v>
      </c>
      <c r="K24" s="7"/>
      <c r="L24" s="65"/>
      <c r="M24" s="7"/>
    </row>
    <row r="25" ht="15.75" customHeight="1">
      <c r="A25" s="64" t="s">
        <v>102</v>
      </c>
      <c r="B25" s="6"/>
      <c r="C25" s="7"/>
      <c r="D25" s="65"/>
      <c r="E25" s="7"/>
      <c r="F25" s="65"/>
      <c r="G25" s="7"/>
      <c r="H25" s="53">
        <f t="shared" si="2"/>
        <v>0</v>
      </c>
      <c r="I25" s="7"/>
      <c r="J25" s="65"/>
      <c r="K25" s="7"/>
      <c r="L25" s="65"/>
      <c r="M25" s="7"/>
    </row>
    <row r="26" ht="15.75" customHeight="1">
      <c r="A26" s="65" t="s">
        <v>103</v>
      </c>
      <c r="B26" s="6"/>
      <c r="C26" s="7"/>
      <c r="D26" s="65"/>
      <c r="E26" s="7"/>
      <c r="F26" s="65"/>
      <c r="G26" s="7"/>
      <c r="H26" s="53">
        <f t="shared" si="2"/>
        <v>0</v>
      </c>
      <c r="I26" s="7"/>
      <c r="J26" s="65"/>
      <c r="K26" s="7"/>
      <c r="L26" s="65"/>
      <c r="M26" s="7"/>
    </row>
    <row r="27" ht="15.75" customHeight="1">
      <c r="A27" s="65" t="s">
        <v>104</v>
      </c>
      <c r="B27" s="6"/>
      <c r="C27" s="7"/>
      <c r="D27" s="65"/>
      <c r="E27" s="7"/>
      <c r="F27" s="65"/>
      <c r="G27" s="7"/>
      <c r="H27" s="53">
        <f t="shared" si="2"/>
        <v>0</v>
      </c>
      <c r="I27" s="7"/>
      <c r="J27" s="65"/>
      <c r="K27" s="7"/>
      <c r="L27" s="65"/>
      <c r="M27" s="7"/>
    </row>
    <row r="28" ht="15.75" customHeight="1">
      <c r="A28" s="65" t="s">
        <v>105</v>
      </c>
      <c r="B28" s="6"/>
      <c r="C28" s="7"/>
      <c r="D28" s="65"/>
      <c r="E28" s="7"/>
      <c r="F28" s="65"/>
      <c r="G28" s="7"/>
      <c r="H28" s="53">
        <f t="shared" si="2"/>
        <v>0</v>
      </c>
      <c r="I28" s="7"/>
      <c r="J28" s="65"/>
      <c r="K28" s="7"/>
      <c r="L28" s="65"/>
      <c r="M28" s="7"/>
    </row>
    <row r="29" ht="15.75" customHeight="1">
      <c r="A29" s="65" t="s">
        <v>106</v>
      </c>
      <c r="B29" s="6"/>
      <c r="C29" s="7"/>
      <c r="D29" s="65"/>
      <c r="E29" s="7"/>
      <c r="F29" s="65"/>
      <c r="G29" s="7"/>
      <c r="H29" s="53">
        <f t="shared" si="2"/>
        <v>0</v>
      </c>
      <c r="I29" s="7"/>
      <c r="J29" s="65"/>
      <c r="K29" s="7"/>
      <c r="L29" s="65"/>
      <c r="M29" s="7"/>
    </row>
    <row r="30" ht="15.75" customHeight="1">
      <c r="A30" s="65" t="s">
        <v>107</v>
      </c>
      <c r="B30" s="6"/>
      <c r="C30" s="7"/>
      <c r="D30" s="65"/>
      <c r="E30" s="7"/>
      <c r="F30" s="65"/>
      <c r="G30" s="7"/>
      <c r="H30" s="53">
        <f t="shared" si="2"/>
        <v>0</v>
      </c>
      <c r="I30" s="7"/>
      <c r="J30" s="65"/>
      <c r="K30" s="7"/>
      <c r="L30" s="65"/>
      <c r="M30" s="7"/>
    </row>
    <row r="31" ht="15.75" customHeight="1">
      <c r="A31" s="65" t="s">
        <v>50</v>
      </c>
      <c r="B31" s="6"/>
      <c r="C31" s="7"/>
      <c r="D31" s="65"/>
      <c r="E31" s="7"/>
      <c r="F31" s="65"/>
      <c r="G31" s="7"/>
      <c r="H31" s="53">
        <f t="shared" si="2"/>
        <v>0</v>
      </c>
      <c r="I31" s="7"/>
      <c r="J31" s="65"/>
      <c r="K31" s="7"/>
      <c r="L31" s="65"/>
      <c r="M31" s="7"/>
    </row>
    <row r="32" ht="15.75" customHeight="1">
      <c r="A32" s="65" t="s">
        <v>50</v>
      </c>
      <c r="B32" s="6"/>
      <c r="C32" s="7"/>
      <c r="D32" s="65"/>
      <c r="E32" s="7"/>
      <c r="F32" s="65"/>
      <c r="G32" s="7"/>
      <c r="H32" s="53">
        <f t="shared" si="2"/>
        <v>0</v>
      </c>
      <c r="I32" s="7"/>
      <c r="J32" s="65"/>
      <c r="K32" s="7"/>
      <c r="L32" s="65"/>
      <c r="M32" s="7"/>
    </row>
    <row r="33" ht="15.75" customHeight="1">
      <c r="A33" s="65" t="s">
        <v>50</v>
      </c>
      <c r="B33" s="6"/>
      <c r="C33" s="7"/>
      <c r="D33" s="65"/>
      <c r="E33" s="7"/>
      <c r="F33" s="65"/>
      <c r="G33" s="7"/>
      <c r="H33" s="53">
        <f t="shared" si="2"/>
        <v>0</v>
      </c>
      <c r="I33" s="7"/>
      <c r="J33" s="65"/>
      <c r="K33" s="7"/>
      <c r="L33" s="65"/>
      <c r="M33" s="7"/>
    </row>
    <row r="34" ht="15.75" customHeight="1">
      <c r="A34" s="65" t="s">
        <v>50</v>
      </c>
      <c r="B34" s="6"/>
      <c r="C34" s="7"/>
      <c r="D34" s="65"/>
      <c r="E34" s="7"/>
      <c r="F34" s="65"/>
      <c r="G34" s="7"/>
      <c r="H34" s="53">
        <f t="shared" si="2"/>
        <v>0</v>
      </c>
      <c r="I34" s="7"/>
      <c r="J34" s="65"/>
      <c r="K34" s="7"/>
      <c r="L34" s="65"/>
      <c r="M34" s="7"/>
    </row>
    <row r="35" ht="15.75" customHeight="1">
      <c r="A35" s="65" t="s">
        <v>50</v>
      </c>
      <c r="B35" s="6"/>
      <c r="C35" s="7"/>
      <c r="D35" s="65"/>
      <c r="E35" s="7"/>
      <c r="F35" s="65"/>
      <c r="G35" s="7"/>
      <c r="H35" s="53">
        <f t="shared" si="2"/>
        <v>0</v>
      </c>
      <c r="I35" s="7"/>
      <c r="J35" s="65"/>
      <c r="K35" s="7"/>
      <c r="L35" s="65"/>
      <c r="M35" s="7"/>
    </row>
    <row r="36" ht="15.75" customHeight="1">
      <c r="A36" s="65" t="s">
        <v>50</v>
      </c>
      <c r="B36" s="6"/>
      <c r="C36" s="7"/>
      <c r="D36" s="65"/>
      <c r="E36" s="7"/>
      <c r="F36" s="65"/>
      <c r="G36" s="7"/>
      <c r="H36" s="53">
        <f t="shared" si="2"/>
        <v>0</v>
      </c>
      <c r="I36" s="7"/>
      <c r="J36" s="65"/>
      <c r="K36" s="7"/>
      <c r="L36" s="65"/>
      <c r="M36" s="7"/>
    </row>
    <row r="37" ht="15.75" customHeight="1">
      <c r="A37" s="65" t="s">
        <v>50</v>
      </c>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A - Calefactor 1</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B - Calefactor 2</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C - Cocina</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v>2.0</v>
      </c>
      <c r="B112" s="71" t="s">
        <v>118</v>
      </c>
      <c r="C112" s="6"/>
      <c r="D112" s="7"/>
      <c r="E112" s="71">
        <v>30.0</v>
      </c>
      <c r="F112" s="6"/>
      <c r="G112" s="7"/>
      <c r="H112" s="75">
        <v>0.019</v>
      </c>
      <c r="I112" s="6"/>
      <c r="J112" s="7"/>
      <c r="K112" s="57">
        <f t="shared" si="5"/>
        <v>1.14</v>
      </c>
      <c r="L112" s="6"/>
      <c r="M112" s="7"/>
    </row>
    <row r="113" ht="16.5" customHeight="1">
      <c r="A113" s="74">
        <v>2.0</v>
      </c>
      <c r="B113" s="71" t="s">
        <v>118</v>
      </c>
      <c r="C113" s="6"/>
      <c r="D113" s="7"/>
      <c r="E113" s="71">
        <v>30.0</v>
      </c>
      <c r="F113" s="6"/>
      <c r="G113" s="7"/>
      <c r="H113" s="75">
        <v>0.025</v>
      </c>
      <c r="I113" s="6"/>
      <c r="J113" s="7"/>
      <c r="K113" s="57">
        <f t="shared" si="5"/>
        <v>1.5</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2.64</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C - Calefón</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v>2.0</v>
      </c>
      <c r="B124" s="71" t="s">
        <v>118</v>
      </c>
      <c r="C124" s="6"/>
      <c r="D124" s="7"/>
      <c r="E124" s="71">
        <v>30.0</v>
      </c>
      <c r="F124" s="6"/>
      <c r="G124" s="7"/>
      <c r="H124" s="75">
        <v>0.019</v>
      </c>
      <c r="I124" s="6"/>
      <c r="J124" s="7"/>
      <c r="K124" s="57">
        <f t="shared" si="6"/>
        <v>1.14</v>
      </c>
      <c r="L124" s="6"/>
      <c r="M124" s="7"/>
    </row>
    <row r="125" ht="15.75" customHeight="1">
      <c r="A125" s="74">
        <v>2.0</v>
      </c>
      <c r="B125" s="71" t="s">
        <v>118</v>
      </c>
      <c r="C125" s="6"/>
      <c r="D125" s="7"/>
      <c r="E125" s="71">
        <v>30.0</v>
      </c>
      <c r="F125" s="6"/>
      <c r="G125" s="7"/>
      <c r="H125" s="75">
        <v>0.025</v>
      </c>
      <c r="I125" s="6"/>
      <c r="J125" s="7"/>
      <c r="K125" s="57">
        <f t="shared" si="6"/>
        <v>1.5</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2.64</v>
      </c>
      <c r="L131" s="6"/>
      <c r="M131" s="7"/>
    </row>
    <row r="132" ht="15.75" customHeight="1">
      <c r="A132" s="21"/>
    </row>
    <row r="133" ht="15.75" customHeight="1">
      <c r="A133" s="56" t="s">
        <v>111</v>
      </c>
      <c r="B133" s="6"/>
      <c r="C133" s="6"/>
      <c r="D133" s="7"/>
      <c r="E133" s="65" t="str">
        <f>A28</f>
        <v>Medidor - A</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v>2.0</v>
      </c>
      <c r="B136" s="71" t="s">
        <v>118</v>
      </c>
      <c r="C136" s="6"/>
      <c r="D136" s="7"/>
      <c r="E136" s="71">
        <v>30.0</v>
      </c>
      <c r="F136" s="6"/>
      <c r="G136" s="7"/>
      <c r="H136" s="75">
        <v>0.019</v>
      </c>
      <c r="I136" s="6"/>
      <c r="J136" s="7"/>
      <c r="K136" s="57">
        <f t="shared" si="7"/>
        <v>1.14</v>
      </c>
      <c r="L136" s="6"/>
      <c r="M136" s="7"/>
    </row>
    <row r="137" ht="15.75" customHeight="1">
      <c r="A137" s="74">
        <v>2.0</v>
      </c>
      <c r="B137" s="71" t="s">
        <v>118</v>
      </c>
      <c r="C137" s="6"/>
      <c r="D137" s="7"/>
      <c r="E137" s="71">
        <v>30.0</v>
      </c>
      <c r="F137" s="6"/>
      <c r="G137" s="7"/>
      <c r="H137" s="75">
        <v>0.025</v>
      </c>
      <c r="I137" s="6"/>
      <c r="J137" s="7"/>
      <c r="K137" s="57">
        <f t="shared" si="7"/>
        <v>1.5</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2.64</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A29</f>
        <v>A - B</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v>2.0</v>
      </c>
      <c r="B148" s="71" t="s">
        <v>118</v>
      </c>
      <c r="C148" s="6"/>
      <c r="D148" s="7"/>
      <c r="E148" s="71">
        <v>30.0</v>
      </c>
      <c r="F148" s="6"/>
      <c r="G148" s="7"/>
      <c r="H148" s="75">
        <v>0.019</v>
      </c>
      <c r="I148" s="6"/>
      <c r="J148" s="7"/>
      <c r="K148" s="57">
        <f t="shared" si="8"/>
        <v>1.14</v>
      </c>
      <c r="L148" s="6"/>
      <c r="M148" s="7"/>
    </row>
    <row r="149" ht="15.75" customHeight="1">
      <c r="A149" s="74">
        <v>2.0</v>
      </c>
      <c r="B149" s="71" t="s">
        <v>118</v>
      </c>
      <c r="C149" s="6"/>
      <c r="D149" s="7"/>
      <c r="E149" s="71">
        <v>30.0</v>
      </c>
      <c r="F149" s="6"/>
      <c r="G149" s="7"/>
      <c r="H149" s="75">
        <v>0.025</v>
      </c>
      <c r="I149" s="6"/>
      <c r="J149" s="7"/>
      <c r="K149" s="57">
        <f t="shared" si="8"/>
        <v>1.5</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2.64</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B - C</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v>2.0</v>
      </c>
      <c r="B160" s="71" t="s">
        <v>118</v>
      </c>
      <c r="C160" s="6"/>
      <c r="D160" s="7"/>
      <c r="E160" s="71">
        <v>30.0</v>
      </c>
      <c r="F160" s="6"/>
      <c r="G160" s="7"/>
      <c r="H160" s="75">
        <v>0.019</v>
      </c>
      <c r="I160" s="6"/>
      <c r="J160" s="7"/>
      <c r="K160" s="57">
        <f t="shared" si="9"/>
        <v>1.14</v>
      </c>
      <c r="L160" s="6"/>
      <c r="M160" s="7"/>
    </row>
    <row r="161" ht="15.75" customHeight="1">
      <c r="A161" s="74">
        <v>2.0</v>
      </c>
      <c r="B161" s="71" t="s">
        <v>118</v>
      </c>
      <c r="C161" s="6"/>
      <c r="D161" s="7"/>
      <c r="E161" s="71">
        <v>30.0</v>
      </c>
      <c r="F161" s="6"/>
      <c r="G161" s="7"/>
      <c r="H161" s="75">
        <v>0.025</v>
      </c>
      <c r="I161" s="6"/>
      <c r="J161" s="7"/>
      <c r="K161" s="57">
        <f t="shared" si="9"/>
        <v>1.5</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2.64</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v>2.0</v>
      </c>
      <c r="B172" s="71" t="s">
        <v>118</v>
      </c>
      <c r="C172" s="6"/>
      <c r="D172" s="7"/>
      <c r="E172" s="71">
        <v>30.0</v>
      </c>
      <c r="F172" s="6"/>
      <c r="G172" s="7"/>
      <c r="H172" s="75">
        <v>0.019</v>
      </c>
      <c r="I172" s="6"/>
      <c r="J172" s="7"/>
      <c r="K172" s="57">
        <f t="shared" si="10"/>
        <v>1.14</v>
      </c>
      <c r="L172" s="6"/>
      <c r="M172" s="7"/>
    </row>
    <row r="173" ht="15.75" customHeight="1">
      <c r="A173" s="74">
        <v>2.0</v>
      </c>
      <c r="B173" s="71" t="s">
        <v>118</v>
      </c>
      <c r="C173" s="6"/>
      <c r="D173" s="7"/>
      <c r="E173" s="71">
        <v>30.0</v>
      </c>
      <c r="F173" s="6"/>
      <c r="G173" s="7"/>
      <c r="H173" s="75">
        <v>0.025</v>
      </c>
      <c r="I173" s="6"/>
      <c r="J173" s="7"/>
      <c r="K173" s="57">
        <f t="shared" si="10"/>
        <v>1.5</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2.64</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v>2.0</v>
      </c>
      <c r="B184" s="71" t="s">
        <v>118</v>
      </c>
      <c r="C184" s="6"/>
      <c r="D184" s="7"/>
      <c r="E184" s="71">
        <v>30.0</v>
      </c>
      <c r="F184" s="6"/>
      <c r="G184" s="7"/>
      <c r="H184" s="75">
        <v>0.019</v>
      </c>
      <c r="I184" s="6"/>
      <c r="J184" s="7"/>
      <c r="K184" s="57">
        <f t="shared" si="11"/>
        <v>1.14</v>
      </c>
      <c r="L184" s="6"/>
      <c r="M184" s="7"/>
    </row>
    <row r="185" ht="15.75" customHeight="1">
      <c r="A185" s="74">
        <v>2.0</v>
      </c>
      <c r="B185" s="71" t="s">
        <v>118</v>
      </c>
      <c r="C185" s="6"/>
      <c r="D185" s="7"/>
      <c r="E185" s="71">
        <v>30.0</v>
      </c>
      <c r="F185" s="6"/>
      <c r="G185" s="7"/>
      <c r="H185" s="75">
        <v>0.025</v>
      </c>
      <c r="I185" s="6"/>
      <c r="J185" s="7"/>
      <c r="K185" s="57">
        <f t="shared" si="11"/>
        <v>1.5</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2.64</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v>2.0</v>
      </c>
      <c r="B196" s="71" t="s">
        <v>118</v>
      </c>
      <c r="C196" s="6"/>
      <c r="D196" s="7"/>
      <c r="E196" s="71">
        <v>30.0</v>
      </c>
      <c r="F196" s="6"/>
      <c r="G196" s="7"/>
      <c r="H196" s="75">
        <v>0.019</v>
      </c>
      <c r="I196" s="6"/>
      <c r="J196" s="7"/>
      <c r="K196" s="57">
        <f t="shared" si="12"/>
        <v>1.14</v>
      </c>
      <c r="L196" s="6"/>
      <c r="M196" s="7"/>
    </row>
    <row r="197" ht="15.75" customHeight="1">
      <c r="A197" s="74">
        <v>2.0</v>
      </c>
      <c r="B197" s="71" t="s">
        <v>118</v>
      </c>
      <c r="C197" s="6"/>
      <c r="D197" s="7"/>
      <c r="E197" s="71">
        <v>30.0</v>
      </c>
      <c r="F197" s="6"/>
      <c r="G197" s="7"/>
      <c r="H197" s="75">
        <v>0.025</v>
      </c>
      <c r="I197" s="6"/>
      <c r="J197" s="7"/>
      <c r="K197" s="57">
        <f t="shared" si="12"/>
        <v>1.5</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2.64</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v>2.0</v>
      </c>
      <c r="B208" s="71" t="s">
        <v>118</v>
      </c>
      <c r="C208" s="6"/>
      <c r="D208" s="7"/>
      <c r="E208" s="71">
        <v>30.0</v>
      </c>
      <c r="F208" s="6"/>
      <c r="G208" s="7"/>
      <c r="H208" s="75">
        <v>0.019</v>
      </c>
      <c r="I208" s="6"/>
      <c r="J208" s="7"/>
      <c r="K208" s="57">
        <f t="shared" si="13"/>
        <v>1.14</v>
      </c>
      <c r="L208" s="6"/>
      <c r="M208" s="7"/>
    </row>
    <row r="209" ht="15.75" customHeight="1">
      <c r="A209" s="74">
        <v>2.0</v>
      </c>
      <c r="B209" s="71" t="s">
        <v>118</v>
      </c>
      <c r="C209" s="6"/>
      <c r="D209" s="7"/>
      <c r="E209" s="71">
        <v>30.0</v>
      </c>
      <c r="F209" s="6"/>
      <c r="G209" s="7"/>
      <c r="H209" s="75">
        <v>0.025</v>
      </c>
      <c r="I209" s="6"/>
      <c r="J209" s="7"/>
      <c r="K209" s="57">
        <f t="shared" si="13"/>
        <v>1.5</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2.64</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74" si="14">A24</f>
        <v>A - Calefactor 1</v>
      </c>
      <c r="B264" s="7"/>
      <c r="C264" s="57" t="str">
        <f t="shared" ref="C264:C274" si="15">D24</f>
        <v/>
      </c>
      <c r="D264" s="6"/>
      <c r="E264" s="57">
        <f t="shared" ref="E264:E274" si="16">H24</f>
        <v>0</v>
      </c>
      <c r="F264" s="7"/>
      <c r="G264" s="90">
        <f t="shared" ref="G264:G274" si="17">J24/1000</f>
        <v>0.000019</v>
      </c>
      <c r="H264" s="90" t="str">
        <f t="shared" ref="H264:H274" si="18">L24</f>
        <v/>
      </c>
      <c r="I264" s="57">
        <f>K95</f>
        <v>0</v>
      </c>
      <c r="J264" s="91">
        <f t="shared" ref="J264:J274" si="19">C264+I264</f>
        <v>0</v>
      </c>
      <c r="K264" s="92"/>
      <c r="L264" s="93"/>
      <c r="M264" s="94"/>
    </row>
    <row r="265" ht="15.75" customHeight="1">
      <c r="A265" s="57" t="str">
        <f t="shared" si="14"/>
        <v>B - Calefactor 2</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C - Cocina</v>
      </c>
      <c r="B266" s="7"/>
      <c r="C266" s="57" t="str">
        <f t="shared" si="15"/>
        <v/>
      </c>
      <c r="D266" s="6"/>
      <c r="E266" s="57">
        <f t="shared" si="16"/>
        <v>0</v>
      </c>
      <c r="F266" s="7"/>
      <c r="G266" s="90">
        <f t="shared" si="17"/>
        <v>0</v>
      </c>
      <c r="H266" s="90" t="str">
        <f t="shared" si="18"/>
        <v/>
      </c>
      <c r="I266" s="57">
        <f>K119</f>
        <v>2.64</v>
      </c>
      <c r="J266" s="91">
        <f t="shared" si="19"/>
        <v>2.64</v>
      </c>
      <c r="K266" s="92"/>
      <c r="L266" s="95"/>
      <c r="M266" s="96"/>
    </row>
    <row r="267" ht="15.75" customHeight="1">
      <c r="A267" s="57" t="str">
        <f t="shared" si="14"/>
        <v>C - Calefón</v>
      </c>
      <c r="B267" s="7"/>
      <c r="C267" s="57" t="str">
        <f t="shared" si="15"/>
        <v/>
      </c>
      <c r="D267" s="6"/>
      <c r="E267" s="57">
        <f t="shared" si="16"/>
        <v>0</v>
      </c>
      <c r="F267" s="7"/>
      <c r="G267" s="90">
        <f t="shared" si="17"/>
        <v>0</v>
      </c>
      <c r="H267" s="90" t="str">
        <f t="shared" si="18"/>
        <v/>
      </c>
      <c r="I267" s="57">
        <f>K131</f>
        <v>2.64</v>
      </c>
      <c r="J267" s="91">
        <f t="shared" si="19"/>
        <v>2.64</v>
      </c>
      <c r="K267" s="92"/>
      <c r="L267" s="95"/>
      <c r="M267" s="96"/>
    </row>
    <row r="268" ht="15.75" customHeight="1">
      <c r="A268" s="57" t="str">
        <f t="shared" si="14"/>
        <v>Medidor - A</v>
      </c>
      <c r="B268" s="7"/>
      <c r="C268" s="57" t="str">
        <f t="shared" si="15"/>
        <v/>
      </c>
      <c r="D268" s="6"/>
      <c r="E268" s="57">
        <f t="shared" si="16"/>
        <v>0</v>
      </c>
      <c r="F268" s="7"/>
      <c r="G268" s="90">
        <f t="shared" si="17"/>
        <v>0</v>
      </c>
      <c r="H268" s="90" t="str">
        <f t="shared" si="18"/>
        <v/>
      </c>
      <c r="I268" s="57">
        <f>K143</f>
        <v>2.64</v>
      </c>
      <c r="J268" s="91">
        <f t="shared" si="19"/>
        <v>2.64</v>
      </c>
      <c r="K268" s="92"/>
      <c r="L268" s="95"/>
      <c r="M268" s="96"/>
    </row>
    <row r="269" ht="15.75" customHeight="1">
      <c r="A269" s="57" t="str">
        <f t="shared" si="14"/>
        <v>A - B</v>
      </c>
      <c r="B269" s="7"/>
      <c r="C269" s="57" t="str">
        <f t="shared" si="15"/>
        <v/>
      </c>
      <c r="D269" s="6"/>
      <c r="E269" s="57">
        <f t="shared" si="16"/>
        <v>0</v>
      </c>
      <c r="F269" s="7"/>
      <c r="G269" s="90">
        <f t="shared" si="17"/>
        <v>0</v>
      </c>
      <c r="H269" s="90" t="str">
        <f t="shared" si="18"/>
        <v/>
      </c>
      <c r="I269" s="57">
        <f>K155</f>
        <v>2.64</v>
      </c>
      <c r="J269" s="91">
        <f t="shared" si="19"/>
        <v>2.64</v>
      </c>
      <c r="K269" s="92"/>
      <c r="L269" s="95"/>
      <c r="M269" s="96"/>
    </row>
    <row r="270" ht="15.75" customHeight="1">
      <c r="A270" s="57" t="str">
        <f t="shared" si="14"/>
        <v>B - C</v>
      </c>
      <c r="B270" s="7"/>
      <c r="C270" s="57" t="str">
        <f t="shared" si="15"/>
        <v/>
      </c>
      <c r="D270" s="6"/>
      <c r="E270" s="57">
        <f t="shared" si="16"/>
        <v>0</v>
      </c>
      <c r="F270" s="7"/>
      <c r="G270" s="90">
        <f t="shared" si="17"/>
        <v>0</v>
      </c>
      <c r="H270" s="90" t="str">
        <f t="shared" si="18"/>
        <v/>
      </c>
      <c r="I270" s="57">
        <f>K167</f>
        <v>2.64</v>
      </c>
      <c r="J270" s="91">
        <f t="shared" si="19"/>
        <v>2.64</v>
      </c>
      <c r="K270" s="92"/>
      <c r="L270" s="95"/>
      <c r="M270" s="96"/>
    </row>
    <row r="271" ht="15.75" customHeight="1">
      <c r="A271" s="57" t="str">
        <f t="shared" si="14"/>
        <v>-</v>
      </c>
      <c r="B271" s="7"/>
      <c r="C271" s="57" t="str">
        <f t="shared" si="15"/>
        <v/>
      </c>
      <c r="D271" s="6"/>
      <c r="E271" s="57">
        <f t="shared" si="16"/>
        <v>0</v>
      </c>
      <c r="F271" s="7"/>
      <c r="G271" s="90">
        <f t="shared" si="17"/>
        <v>0</v>
      </c>
      <c r="H271" s="90" t="str">
        <f t="shared" si="18"/>
        <v/>
      </c>
      <c r="I271" s="57">
        <f>K179</f>
        <v>2.64</v>
      </c>
      <c r="J271" s="91">
        <f t="shared" si="19"/>
        <v>2.64</v>
      </c>
      <c r="K271" s="92"/>
      <c r="L271" s="95"/>
      <c r="M271" s="96"/>
    </row>
    <row r="272" ht="15.75" customHeight="1">
      <c r="A272" s="57" t="str">
        <f t="shared" si="14"/>
        <v>-</v>
      </c>
      <c r="B272" s="6"/>
      <c r="C272" s="57" t="str">
        <f t="shared" si="15"/>
        <v/>
      </c>
      <c r="D272" s="6"/>
      <c r="E272" s="57">
        <f t="shared" si="16"/>
        <v>0</v>
      </c>
      <c r="F272" s="7"/>
      <c r="G272" s="90">
        <f t="shared" si="17"/>
        <v>0</v>
      </c>
      <c r="H272" s="90" t="str">
        <f t="shared" si="18"/>
        <v/>
      </c>
      <c r="I272" s="57">
        <f>K191</f>
        <v>2.64</v>
      </c>
      <c r="J272" s="91">
        <f t="shared" si="19"/>
        <v>2.64</v>
      </c>
      <c r="K272" s="92"/>
      <c r="L272" s="95"/>
      <c r="M272" s="96"/>
    </row>
    <row r="273" ht="15.75" customHeight="1">
      <c r="A273" s="57" t="str">
        <f t="shared" si="14"/>
        <v>-</v>
      </c>
      <c r="B273" s="6"/>
      <c r="C273" s="57" t="str">
        <f t="shared" si="15"/>
        <v/>
      </c>
      <c r="D273" s="6"/>
      <c r="E273" s="57">
        <f t="shared" si="16"/>
        <v>0</v>
      </c>
      <c r="F273" s="7"/>
      <c r="G273" s="90">
        <f t="shared" si="17"/>
        <v>0</v>
      </c>
      <c r="H273" s="90" t="str">
        <f t="shared" si="18"/>
        <v/>
      </c>
      <c r="I273" s="57">
        <f>K203</f>
        <v>2.64</v>
      </c>
      <c r="J273" s="91">
        <f t="shared" si="19"/>
        <v>2.64</v>
      </c>
      <c r="K273" s="92"/>
      <c r="L273" s="95"/>
      <c r="M273" s="96"/>
    </row>
    <row r="274" ht="15.75" customHeight="1">
      <c r="A274" s="97" t="str">
        <f t="shared" si="14"/>
        <v>-</v>
      </c>
      <c r="B274" s="98"/>
      <c r="C274" s="57" t="str">
        <f t="shared" si="15"/>
        <v/>
      </c>
      <c r="D274" s="6"/>
      <c r="E274" s="57">
        <f t="shared" si="16"/>
        <v>0</v>
      </c>
      <c r="F274" s="7"/>
      <c r="G274" s="90">
        <f t="shared" si="17"/>
        <v>0</v>
      </c>
      <c r="H274" s="90" t="str">
        <f t="shared" si="18"/>
        <v/>
      </c>
      <c r="I274" s="57">
        <f>K215</f>
        <v>2.64</v>
      </c>
      <c r="J274" s="99">
        <f t="shared" si="19"/>
        <v>2.64</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154</v>
      </c>
      <c r="B282" s="7"/>
      <c r="C282" s="103" t="s">
        <v>155</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156</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157</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c r="A287" s="108"/>
      <c r="B287" s="6"/>
      <c r="C287" s="6"/>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9" t="s">
        <v>158</v>
      </c>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ht="15.75" customHeight="1">
      <c r="A289" s="110"/>
      <c r="B289" s="9"/>
      <c r="C289" s="9"/>
      <c r="D289" s="9"/>
      <c r="E289" s="9"/>
      <c r="F289" s="9"/>
      <c r="G289" s="9"/>
      <c r="H289" s="9"/>
      <c r="I289" s="9"/>
      <c r="J289" s="9"/>
      <c r="K289" s="9"/>
      <c r="L289" s="9"/>
      <c r="M289" s="10"/>
    </row>
    <row r="290" ht="15.75" customHeight="1">
      <c r="A290" s="28" t="s">
        <v>73</v>
      </c>
      <c r="B290" s="29"/>
      <c r="C290" s="29"/>
      <c r="D290" s="29"/>
      <c r="E290" s="29"/>
      <c r="F290" s="29"/>
      <c r="G290" s="29"/>
      <c r="H290" s="29"/>
      <c r="I290" s="29"/>
      <c r="J290" s="29"/>
      <c r="K290" s="29"/>
      <c r="L290" s="29"/>
      <c r="M290" s="30"/>
    </row>
    <row r="291" ht="15.75" customHeight="1">
      <c r="A291" s="32" t="s">
        <v>159</v>
      </c>
      <c r="B291" s="6"/>
      <c r="C291" s="6"/>
      <c r="D291" s="6"/>
      <c r="E291" s="6"/>
      <c r="F291" s="6"/>
      <c r="G291" s="6"/>
      <c r="H291" s="6"/>
      <c r="I291" s="6"/>
      <c r="J291" s="6"/>
      <c r="K291" s="6"/>
      <c r="L291" s="6"/>
      <c r="M291" s="17"/>
    </row>
    <row r="292" ht="15.75" customHeight="1">
      <c r="A292" s="32" t="s">
        <v>160</v>
      </c>
      <c r="B292" s="6"/>
      <c r="C292" s="6"/>
      <c r="D292" s="6"/>
      <c r="E292" s="6"/>
      <c r="F292" s="6"/>
      <c r="G292" s="6"/>
      <c r="H292" s="6"/>
      <c r="I292" s="6"/>
      <c r="J292" s="6"/>
      <c r="K292" s="6"/>
      <c r="L292" s="6"/>
      <c r="M292" s="17"/>
    </row>
    <row r="293" ht="15.75" customHeight="1">
      <c r="A293" s="32" t="s">
        <v>161</v>
      </c>
      <c r="B293" s="6"/>
      <c r="C293" s="6"/>
      <c r="D293" s="6"/>
      <c r="E293" s="6"/>
      <c r="F293" s="6"/>
      <c r="G293" s="6"/>
      <c r="H293" s="6"/>
      <c r="I293" s="6"/>
      <c r="J293" s="6"/>
      <c r="K293" s="6"/>
      <c r="L293" s="6"/>
      <c r="M293" s="17"/>
    </row>
    <row r="294" ht="15.75" customHeight="1">
      <c r="A294" s="116"/>
      <c r="B294" s="114"/>
      <c r="C294" s="114"/>
      <c r="D294" s="114"/>
      <c r="E294" s="114"/>
      <c r="F294" s="114"/>
      <c r="G294" s="114"/>
      <c r="H294" s="114"/>
      <c r="I294" s="114"/>
      <c r="J294" s="114"/>
      <c r="K294" s="114"/>
      <c r="L294" s="114"/>
      <c r="M294" s="115"/>
    </row>
    <row r="295" ht="15.75" customHeight="1">
      <c r="A295" s="33"/>
      <c r="B295" s="6"/>
      <c r="C295" s="6"/>
      <c r="D295" s="6"/>
      <c r="E295" s="6"/>
      <c r="F295" s="6"/>
      <c r="G295" s="6"/>
      <c r="H295" s="6"/>
      <c r="I295" s="6"/>
      <c r="J295" s="6"/>
      <c r="K295" s="6"/>
      <c r="L295" s="6"/>
      <c r="M295" s="17"/>
    </row>
    <row r="296" ht="15.75" customHeight="1">
      <c r="A296" s="33" t="s">
        <v>78</v>
      </c>
      <c r="B296" s="6"/>
      <c r="C296" s="6"/>
      <c r="D296" s="6"/>
      <c r="E296" s="6"/>
      <c r="F296" s="6"/>
      <c r="G296" s="6"/>
      <c r="H296" s="6"/>
      <c r="I296" s="6"/>
      <c r="J296" s="6"/>
      <c r="K296" s="6"/>
      <c r="L296" s="6"/>
      <c r="M296" s="17"/>
    </row>
    <row r="297" ht="15.75" customHeight="1">
      <c r="A297" s="34" t="s">
        <v>79</v>
      </c>
      <c r="B297" s="6"/>
      <c r="C297" s="6"/>
      <c r="D297" s="6"/>
      <c r="E297" s="6"/>
      <c r="F297" s="6"/>
      <c r="G297" s="6"/>
      <c r="H297" s="6"/>
      <c r="I297" s="6"/>
      <c r="J297" s="6"/>
      <c r="K297" s="6"/>
      <c r="L297" s="6"/>
      <c r="M297" s="17"/>
    </row>
    <row r="298" ht="15.75" customHeight="1">
      <c r="A298" s="35" t="s">
        <v>80</v>
      </c>
      <c r="B298" s="36"/>
      <c r="C298" s="36"/>
      <c r="D298" s="36"/>
      <c r="E298" s="36"/>
      <c r="F298" s="36"/>
      <c r="G298" s="36"/>
      <c r="H298" s="36"/>
      <c r="I298" s="36"/>
      <c r="J298" s="36"/>
      <c r="K298" s="36"/>
      <c r="L298" s="36"/>
      <c r="M298" s="37"/>
    </row>
    <row r="299" ht="15.75" customHeight="1">
      <c r="A299" s="112" t="s">
        <v>81</v>
      </c>
      <c r="B299" s="19"/>
      <c r="C299" s="19"/>
      <c r="D299" s="19"/>
      <c r="E299" s="19"/>
      <c r="F299" s="19"/>
      <c r="G299" s="19"/>
      <c r="H299" s="19"/>
      <c r="I299" s="19"/>
      <c r="J299" s="19"/>
      <c r="K299" s="19"/>
      <c r="L299" s="19"/>
      <c r="M299" s="92"/>
    </row>
    <row r="300" ht="15.75" customHeight="1">
      <c r="A300" s="113"/>
      <c r="B300" s="114"/>
      <c r="C300" s="114"/>
      <c r="D300" s="114"/>
      <c r="E300" s="114"/>
      <c r="F300" s="114"/>
      <c r="G300" s="114"/>
      <c r="H300" s="114"/>
      <c r="I300" s="114"/>
      <c r="J300" s="114"/>
      <c r="K300" s="114"/>
      <c r="L300" s="114"/>
      <c r="M300" s="115"/>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sheetData>
  <mergeCells count="689">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M287"/>
    <mergeCell ref="A288:M288"/>
    <mergeCell ref="A289:M289"/>
    <mergeCell ref="A297:M297"/>
    <mergeCell ref="A298:M298"/>
    <mergeCell ref="A299:M299"/>
    <mergeCell ref="A300:M300"/>
    <mergeCell ref="A290:M290"/>
    <mergeCell ref="A291:M291"/>
    <mergeCell ref="A292:M292"/>
    <mergeCell ref="A293:M293"/>
    <mergeCell ref="A294:M294"/>
    <mergeCell ref="A295:M295"/>
    <mergeCell ref="A296:M296"/>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162</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52"/>
      <c r="B10" s="7"/>
      <c r="C10" s="52"/>
      <c r="D10" s="7"/>
      <c r="E10" s="53">
        <f t="shared" ref="E10:E17" si="1">C10/$I$5</f>
        <v>0</v>
      </c>
      <c r="F10" s="7"/>
      <c r="G10" s="54"/>
      <c r="H10" s="6"/>
      <c r="I10" s="6"/>
      <c r="J10" s="6"/>
      <c r="K10" s="6"/>
      <c r="L10" s="6"/>
      <c r="M10" s="7"/>
    </row>
    <row r="11">
      <c r="A11" s="52"/>
      <c r="B11" s="7"/>
      <c r="C11" s="52"/>
      <c r="D11" s="7"/>
      <c r="E11" s="53">
        <f t="shared" si="1"/>
        <v>0</v>
      </c>
      <c r="F11" s="7"/>
      <c r="G11" s="54"/>
      <c r="H11" s="6"/>
      <c r="I11" s="6"/>
      <c r="J11" s="6"/>
      <c r="K11" s="6"/>
      <c r="L11" s="6"/>
      <c r="M11" s="7"/>
    </row>
    <row r="12">
      <c r="A12" s="52"/>
      <c r="B12" s="7"/>
      <c r="C12" s="52"/>
      <c r="D12" s="7"/>
      <c r="E12" s="53">
        <f t="shared" si="1"/>
        <v>0</v>
      </c>
      <c r="F12" s="7"/>
      <c r="G12" s="54"/>
      <c r="H12" s="6"/>
      <c r="I12" s="6"/>
      <c r="J12" s="6"/>
      <c r="K12" s="6"/>
      <c r="L12" s="6"/>
      <c r="M12" s="7"/>
    </row>
    <row r="13">
      <c r="A13" s="52"/>
      <c r="B13" s="7"/>
      <c r="C13" s="52"/>
      <c r="D13" s="7"/>
      <c r="E13" s="53">
        <f t="shared" si="1"/>
        <v>0</v>
      </c>
      <c r="F13" s="7"/>
      <c r="G13" s="54"/>
      <c r="H13" s="6"/>
      <c r="I13" s="6"/>
      <c r="J13" s="6"/>
      <c r="K13" s="6"/>
      <c r="L13" s="6"/>
      <c r="M13" s="7"/>
    </row>
    <row r="14">
      <c r="A14" s="52"/>
      <c r="B14" s="7"/>
      <c r="C14" s="52"/>
      <c r="D14" s="7"/>
      <c r="E14" s="53">
        <f t="shared" si="1"/>
        <v>0</v>
      </c>
      <c r="F14" s="7"/>
      <c r="G14" s="54"/>
      <c r="H14" s="6"/>
      <c r="I14" s="6"/>
      <c r="J14" s="6"/>
      <c r="K14" s="6"/>
      <c r="L14" s="6"/>
      <c r="M14" s="7"/>
    </row>
    <row r="15">
      <c r="A15" s="52"/>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t="s">
        <v>101</v>
      </c>
      <c r="B24" s="6"/>
      <c r="C24" s="7"/>
      <c r="D24" s="65"/>
      <c r="E24" s="7"/>
      <c r="F24" s="65"/>
      <c r="G24" s="7"/>
      <c r="H24" s="53">
        <f t="shared" ref="H24:H37" si="2">F24/$I$5</f>
        <v>0</v>
      </c>
      <c r="I24" s="7"/>
      <c r="J24" s="64">
        <v>0.019</v>
      </c>
      <c r="K24" s="7"/>
      <c r="L24" s="65"/>
      <c r="M24" s="7"/>
    </row>
    <row r="25" ht="15.75" customHeight="1">
      <c r="A25" s="64" t="s">
        <v>102</v>
      </c>
      <c r="B25" s="6"/>
      <c r="C25" s="7"/>
      <c r="D25" s="65"/>
      <c r="E25" s="7"/>
      <c r="F25" s="65"/>
      <c r="G25" s="7"/>
      <c r="H25" s="53">
        <f t="shared" si="2"/>
        <v>0</v>
      </c>
      <c r="I25" s="7"/>
      <c r="J25" s="65"/>
      <c r="K25" s="7"/>
      <c r="L25" s="65"/>
      <c r="M25" s="7"/>
    </row>
    <row r="26" ht="15.75" customHeight="1">
      <c r="A26" s="65" t="s">
        <v>103</v>
      </c>
      <c r="B26" s="6"/>
      <c r="C26" s="7"/>
      <c r="D26" s="65"/>
      <c r="E26" s="7"/>
      <c r="F26" s="65"/>
      <c r="G26" s="7"/>
      <c r="H26" s="53">
        <f t="shared" si="2"/>
        <v>0</v>
      </c>
      <c r="I26" s="7"/>
      <c r="J26" s="65"/>
      <c r="K26" s="7"/>
      <c r="L26" s="65"/>
      <c r="M26" s="7"/>
    </row>
    <row r="27" ht="15.75" customHeight="1">
      <c r="A27" s="65" t="s">
        <v>104</v>
      </c>
      <c r="B27" s="6"/>
      <c r="C27" s="7"/>
      <c r="D27" s="65"/>
      <c r="E27" s="7"/>
      <c r="F27" s="65"/>
      <c r="G27" s="7"/>
      <c r="H27" s="53">
        <f t="shared" si="2"/>
        <v>0</v>
      </c>
      <c r="I27" s="7"/>
      <c r="J27" s="65"/>
      <c r="K27" s="7"/>
      <c r="L27" s="65"/>
      <c r="M27" s="7"/>
    </row>
    <row r="28" ht="15.75" customHeight="1">
      <c r="A28" s="65" t="s">
        <v>105</v>
      </c>
      <c r="B28" s="6"/>
      <c r="C28" s="7"/>
      <c r="D28" s="65"/>
      <c r="E28" s="7"/>
      <c r="F28" s="65"/>
      <c r="G28" s="7"/>
      <c r="H28" s="53">
        <f t="shared" si="2"/>
        <v>0</v>
      </c>
      <c r="I28" s="7"/>
      <c r="J28" s="65"/>
      <c r="K28" s="7"/>
      <c r="L28" s="65"/>
      <c r="M28" s="7"/>
    </row>
    <row r="29" ht="15.75" customHeight="1">
      <c r="A29" s="65" t="s">
        <v>106</v>
      </c>
      <c r="B29" s="6"/>
      <c r="C29" s="7"/>
      <c r="D29" s="65"/>
      <c r="E29" s="7"/>
      <c r="F29" s="65"/>
      <c r="G29" s="7"/>
      <c r="H29" s="53">
        <f t="shared" si="2"/>
        <v>0</v>
      </c>
      <c r="I29" s="7"/>
      <c r="J29" s="65"/>
      <c r="K29" s="7"/>
      <c r="L29" s="65"/>
      <c r="M29" s="7"/>
    </row>
    <row r="30" ht="15.75" customHeight="1">
      <c r="A30" s="65" t="s">
        <v>107</v>
      </c>
      <c r="B30" s="6"/>
      <c r="C30" s="7"/>
      <c r="D30" s="65"/>
      <c r="E30" s="7"/>
      <c r="F30" s="65"/>
      <c r="G30" s="7"/>
      <c r="H30" s="53">
        <f t="shared" si="2"/>
        <v>0</v>
      </c>
      <c r="I30" s="7"/>
      <c r="J30" s="65"/>
      <c r="K30" s="7"/>
      <c r="L30" s="65"/>
      <c r="M30" s="7"/>
    </row>
    <row r="31" ht="15.75" customHeight="1">
      <c r="A31" s="65" t="s">
        <v>50</v>
      </c>
      <c r="B31" s="6"/>
      <c r="C31" s="7"/>
      <c r="D31" s="65"/>
      <c r="E31" s="7"/>
      <c r="F31" s="65"/>
      <c r="G31" s="7"/>
      <c r="H31" s="53">
        <f t="shared" si="2"/>
        <v>0</v>
      </c>
      <c r="I31" s="7"/>
      <c r="J31" s="65"/>
      <c r="K31" s="7"/>
      <c r="L31" s="65"/>
      <c r="M31" s="7"/>
    </row>
    <row r="32" ht="15.75" customHeight="1">
      <c r="A32" s="65" t="s">
        <v>50</v>
      </c>
      <c r="B32" s="6"/>
      <c r="C32" s="7"/>
      <c r="D32" s="65"/>
      <c r="E32" s="7"/>
      <c r="F32" s="65"/>
      <c r="G32" s="7"/>
      <c r="H32" s="53">
        <f t="shared" si="2"/>
        <v>0</v>
      </c>
      <c r="I32" s="7"/>
      <c r="J32" s="65"/>
      <c r="K32" s="7"/>
      <c r="L32" s="65"/>
      <c r="M32" s="7"/>
    </row>
    <row r="33" ht="15.75" customHeight="1">
      <c r="A33" s="65" t="s">
        <v>50</v>
      </c>
      <c r="B33" s="6"/>
      <c r="C33" s="7"/>
      <c r="D33" s="65"/>
      <c r="E33" s="7"/>
      <c r="F33" s="65"/>
      <c r="G33" s="7"/>
      <c r="H33" s="53">
        <f t="shared" si="2"/>
        <v>0</v>
      </c>
      <c r="I33" s="7"/>
      <c r="J33" s="65"/>
      <c r="K33" s="7"/>
      <c r="L33" s="65"/>
      <c r="M33" s="7"/>
    </row>
    <row r="34" ht="15.75" customHeight="1">
      <c r="A34" s="65" t="s">
        <v>50</v>
      </c>
      <c r="B34" s="6"/>
      <c r="C34" s="7"/>
      <c r="D34" s="65"/>
      <c r="E34" s="7"/>
      <c r="F34" s="65"/>
      <c r="G34" s="7"/>
      <c r="H34" s="53">
        <f t="shared" si="2"/>
        <v>0</v>
      </c>
      <c r="I34" s="7"/>
      <c r="J34" s="65"/>
      <c r="K34" s="7"/>
      <c r="L34" s="65"/>
      <c r="M34" s="7"/>
    </row>
    <row r="35" ht="15.75" customHeight="1">
      <c r="A35" s="65" t="s">
        <v>50</v>
      </c>
      <c r="B35" s="6"/>
      <c r="C35" s="7"/>
      <c r="D35" s="65"/>
      <c r="E35" s="7"/>
      <c r="F35" s="65"/>
      <c r="G35" s="7"/>
      <c r="H35" s="53">
        <f t="shared" si="2"/>
        <v>0</v>
      </c>
      <c r="I35" s="7"/>
      <c r="J35" s="65"/>
      <c r="K35" s="7"/>
      <c r="L35" s="65"/>
      <c r="M35" s="7"/>
    </row>
    <row r="36" ht="15.75" customHeight="1">
      <c r="A36" s="65" t="s">
        <v>50</v>
      </c>
      <c r="B36" s="6"/>
      <c r="C36" s="7"/>
      <c r="D36" s="65"/>
      <c r="E36" s="7"/>
      <c r="F36" s="65"/>
      <c r="G36" s="7"/>
      <c r="H36" s="53">
        <f t="shared" si="2"/>
        <v>0</v>
      </c>
      <c r="I36" s="7"/>
      <c r="J36" s="65"/>
      <c r="K36" s="7"/>
      <c r="L36" s="65"/>
      <c r="M36" s="7"/>
    </row>
    <row r="37" ht="15.75" customHeight="1">
      <c r="A37" s="65" t="s">
        <v>50</v>
      </c>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A - Calefactor 1</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B - Calefactor 2</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C - Cocina</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v>2.0</v>
      </c>
      <c r="B112" s="71" t="s">
        <v>118</v>
      </c>
      <c r="C112" s="6"/>
      <c r="D112" s="7"/>
      <c r="E112" s="71">
        <v>30.0</v>
      </c>
      <c r="F112" s="6"/>
      <c r="G112" s="7"/>
      <c r="H112" s="75">
        <v>0.019</v>
      </c>
      <c r="I112" s="6"/>
      <c r="J112" s="7"/>
      <c r="K112" s="57">
        <f t="shared" si="5"/>
        <v>1.14</v>
      </c>
      <c r="L112" s="6"/>
      <c r="M112" s="7"/>
    </row>
    <row r="113" ht="16.5" customHeight="1">
      <c r="A113" s="74">
        <v>2.0</v>
      </c>
      <c r="B113" s="71" t="s">
        <v>118</v>
      </c>
      <c r="C113" s="6"/>
      <c r="D113" s="7"/>
      <c r="E113" s="71">
        <v>30.0</v>
      </c>
      <c r="F113" s="6"/>
      <c r="G113" s="7"/>
      <c r="H113" s="75">
        <v>0.025</v>
      </c>
      <c r="I113" s="6"/>
      <c r="J113" s="7"/>
      <c r="K113" s="57">
        <f t="shared" si="5"/>
        <v>1.5</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2.64</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C - Calefón</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v>2.0</v>
      </c>
      <c r="B124" s="71" t="s">
        <v>118</v>
      </c>
      <c r="C124" s="6"/>
      <c r="D124" s="7"/>
      <c r="E124" s="71">
        <v>30.0</v>
      </c>
      <c r="F124" s="6"/>
      <c r="G124" s="7"/>
      <c r="H124" s="75">
        <v>0.019</v>
      </c>
      <c r="I124" s="6"/>
      <c r="J124" s="7"/>
      <c r="K124" s="57">
        <f t="shared" si="6"/>
        <v>1.14</v>
      </c>
      <c r="L124" s="6"/>
      <c r="M124" s="7"/>
    </row>
    <row r="125" ht="15.75" customHeight="1">
      <c r="A125" s="74">
        <v>2.0</v>
      </c>
      <c r="B125" s="71" t="s">
        <v>118</v>
      </c>
      <c r="C125" s="6"/>
      <c r="D125" s="7"/>
      <c r="E125" s="71">
        <v>30.0</v>
      </c>
      <c r="F125" s="6"/>
      <c r="G125" s="7"/>
      <c r="H125" s="75">
        <v>0.025</v>
      </c>
      <c r="I125" s="6"/>
      <c r="J125" s="7"/>
      <c r="K125" s="57">
        <f t="shared" si="6"/>
        <v>1.5</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2.64</v>
      </c>
      <c r="L131" s="6"/>
      <c r="M131" s="7"/>
    </row>
    <row r="132" ht="15.75" customHeight="1">
      <c r="A132" s="21"/>
    </row>
    <row r="133" ht="15.75" customHeight="1">
      <c r="A133" s="56" t="s">
        <v>111</v>
      </c>
      <c r="B133" s="6"/>
      <c r="C133" s="6"/>
      <c r="D133" s="7"/>
      <c r="E133" s="65" t="str">
        <f>A28</f>
        <v>Medidor - A</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v>2.0</v>
      </c>
      <c r="B136" s="71" t="s">
        <v>118</v>
      </c>
      <c r="C136" s="6"/>
      <c r="D136" s="7"/>
      <c r="E136" s="71">
        <v>30.0</v>
      </c>
      <c r="F136" s="6"/>
      <c r="G136" s="7"/>
      <c r="H136" s="75">
        <v>0.019</v>
      </c>
      <c r="I136" s="6"/>
      <c r="J136" s="7"/>
      <c r="K136" s="57">
        <f t="shared" si="7"/>
        <v>1.14</v>
      </c>
      <c r="L136" s="6"/>
      <c r="M136" s="7"/>
    </row>
    <row r="137" ht="15.75" customHeight="1">
      <c r="A137" s="74">
        <v>2.0</v>
      </c>
      <c r="B137" s="71" t="s">
        <v>118</v>
      </c>
      <c r="C137" s="6"/>
      <c r="D137" s="7"/>
      <c r="E137" s="71">
        <v>30.0</v>
      </c>
      <c r="F137" s="6"/>
      <c r="G137" s="7"/>
      <c r="H137" s="75">
        <v>0.025</v>
      </c>
      <c r="I137" s="6"/>
      <c r="J137" s="7"/>
      <c r="K137" s="57">
        <f t="shared" si="7"/>
        <v>1.5</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2.64</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A29</f>
        <v>A - B</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v>2.0</v>
      </c>
      <c r="B148" s="71" t="s">
        <v>118</v>
      </c>
      <c r="C148" s="6"/>
      <c r="D148" s="7"/>
      <c r="E148" s="71">
        <v>30.0</v>
      </c>
      <c r="F148" s="6"/>
      <c r="G148" s="7"/>
      <c r="H148" s="75">
        <v>0.019</v>
      </c>
      <c r="I148" s="6"/>
      <c r="J148" s="7"/>
      <c r="K148" s="57">
        <f t="shared" si="8"/>
        <v>1.14</v>
      </c>
      <c r="L148" s="6"/>
      <c r="M148" s="7"/>
    </row>
    <row r="149" ht="15.75" customHeight="1">
      <c r="A149" s="74">
        <v>2.0</v>
      </c>
      <c r="B149" s="71" t="s">
        <v>118</v>
      </c>
      <c r="C149" s="6"/>
      <c r="D149" s="7"/>
      <c r="E149" s="71">
        <v>30.0</v>
      </c>
      <c r="F149" s="6"/>
      <c r="G149" s="7"/>
      <c r="H149" s="75">
        <v>0.025</v>
      </c>
      <c r="I149" s="6"/>
      <c r="J149" s="7"/>
      <c r="K149" s="57">
        <f t="shared" si="8"/>
        <v>1.5</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2.64</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B - C</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v>2.0</v>
      </c>
      <c r="B160" s="71" t="s">
        <v>118</v>
      </c>
      <c r="C160" s="6"/>
      <c r="D160" s="7"/>
      <c r="E160" s="71">
        <v>30.0</v>
      </c>
      <c r="F160" s="6"/>
      <c r="G160" s="7"/>
      <c r="H160" s="75">
        <v>0.019</v>
      </c>
      <c r="I160" s="6"/>
      <c r="J160" s="7"/>
      <c r="K160" s="57">
        <f t="shared" si="9"/>
        <v>1.14</v>
      </c>
      <c r="L160" s="6"/>
      <c r="M160" s="7"/>
    </row>
    <row r="161" ht="15.75" customHeight="1">
      <c r="A161" s="74">
        <v>2.0</v>
      </c>
      <c r="B161" s="71" t="s">
        <v>118</v>
      </c>
      <c r="C161" s="6"/>
      <c r="D161" s="7"/>
      <c r="E161" s="71">
        <v>30.0</v>
      </c>
      <c r="F161" s="6"/>
      <c r="G161" s="7"/>
      <c r="H161" s="75">
        <v>0.025</v>
      </c>
      <c r="I161" s="6"/>
      <c r="J161" s="7"/>
      <c r="K161" s="57">
        <f t="shared" si="9"/>
        <v>1.5</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2.64</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v>2.0</v>
      </c>
      <c r="B172" s="71" t="s">
        <v>118</v>
      </c>
      <c r="C172" s="6"/>
      <c r="D172" s="7"/>
      <c r="E172" s="71">
        <v>30.0</v>
      </c>
      <c r="F172" s="6"/>
      <c r="G172" s="7"/>
      <c r="H172" s="75">
        <v>0.019</v>
      </c>
      <c r="I172" s="6"/>
      <c r="J172" s="7"/>
      <c r="K172" s="57">
        <f t="shared" si="10"/>
        <v>1.14</v>
      </c>
      <c r="L172" s="6"/>
      <c r="M172" s="7"/>
    </row>
    <row r="173" ht="15.75" customHeight="1">
      <c r="A173" s="74">
        <v>2.0</v>
      </c>
      <c r="B173" s="71" t="s">
        <v>118</v>
      </c>
      <c r="C173" s="6"/>
      <c r="D173" s="7"/>
      <c r="E173" s="71">
        <v>30.0</v>
      </c>
      <c r="F173" s="6"/>
      <c r="G173" s="7"/>
      <c r="H173" s="75">
        <v>0.025</v>
      </c>
      <c r="I173" s="6"/>
      <c r="J173" s="7"/>
      <c r="K173" s="57">
        <f t="shared" si="10"/>
        <v>1.5</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2.64</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v>2.0</v>
      </c>
      <c r="B184" s="71" t="s">
        <v>118</v>
      </c>
      <c r="C184" s="6"/>
      <c r="D184" s="7"/>
      <c r="E184" s="71">
        <v>30.0</v>
      </c>
      <c r="F184" s="6"/>
      <c r="G184" s="7"/>
      <c r="H184" s="75">
        <v>0.019</v>
      </c>
      <c r="I184" s="6"/>
      <c r="J184" s="7"/>
      <c r="K184" s="57">
        <f t="shared" si="11"/>
        <v>1.14</v>
      </c>
      <c r="L184" s="6"/>
      <c r="M184" s="7"/>
    </row>
    <row r="185" ht="15.75" customHeight="1">
      <c r="A185" s="74">
        <v>2.0</v>
      </c>
      <c r="B185" s="71" t="s">
        <v>118</v>
      </c>
      <c r="C185" s="6"/>
      <c r="D185" s="7"/>
      <c r="E185" s="71">
        <v>30.0</v>
      </c>
      <c r="F185" s="6"/>
      <c r="G185" s="7"/>
      <c r="H185" s="75">
        <v>0.025</v>
      </c>
      <c r="I185" s="6"/>
      <c r="J185" s="7"/>
      <c r="K185" s="57">
        <f t="shared" si="11"/>
        <v>1.5</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2.64</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v>2.0</v>
      </c>
      <c r="B196" s="71" t="s">
        <v>118</v>
      </c>
      <c r="C196" s="6"/>
      <c r="D196" s="7"/>
      <c r="E196" s="71">
        <v>30.0</v>
      </c>
      <c r="F196" s="6"/>
      <c r="G196" s="7"/>
      <c r="H196" s="75">
        <v>0.019</v>
      </c>
      <c r="I196" s="6"/>
      <c r="J196" s="7"/>
      <c r="K196" s="57">
        <f t="shared" si="12"/>
        <v>1.14</v>
      </c>
      <c r="L196" s="6"/>
      <c r="M196" s="7"/>
    </row>
    <row r="197" ht="15.75" customHeight="1">
      <c r="A197" s="74">
        <v>2.0</v>
      </c>
      <c r="B197" s="71" t="s">
        <v>118</v>
      </c>
      <c r="C197" s="6"/>
      <c r="D197" s="7"/>
      <c r="E197" s="71">
        <v>30.0</v>
      </c>
      <c r="F197" s="6"/>
      <c r="G197" s="7"/>
      <c r="H197" s="75">
        <v>0.025</v>
      </c>
      <c r="I197" s="6"/>
      <c r="J197" s="7"/>
      <c r="K197" s="57">
        <f t="shared" si="12"/>
        <v>1.5</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2.64</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v>2.0</v>
      </c>
      <c r="B208" s="71" t="s">
        <v>118</v>
      </c>
      <c r="C208" s="6"/>
      <c r="D208" s="7"/>
      <c r="E208" s="71">
        <v>30.0</v>
      </c>
      <c r="F208" s="6"/>
      <c r="G208" s="7"/>
      <c r="H208" s="75">
        <v>0.019</v>
      </c>
      <c r="I208" s="6"/>
      <c r="J208" s="7"/>
      <c r="K208" s="57">
        <f t="shared" si="13"/>
        <v>1.14</v>
      </c>
      <c r="L208" s="6"/>
      <c r="M208" s="7"/>
    </row>
    <row r="209" ht="15.75" customHeight="1">
      <c r="A209" s="74">
        <v>2.0</v>
      </c>
      <c r="B209" s="71" t="s">
        <v>118</v>
      </c>
      <c r="C209" s="6"/>
      <c r="D209" s="7"/>
      <c r="E209" s="71">
        <v>30.0</v>
      </c>
      <c r="F209" s="6"/>
      <c r="G209" s="7"/>
      <c r="H209" s="75">
        <v>0.025</v>
      </c>
      <c r="I209" s="6"/>
      <c r="J209" s="7"/>
      <c r="K209" s="57">
        <f t="shared" si="13"/>
        <v>1.5</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2.64</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74" si="14">A24</f>
        <v>A - Calefactor 1</v>
      </c>
      <c r="B264" s="7"/>
      <c r="C264" s="57" t="str">
        <f t="shared" ref="C264:C274" si="15">D24</f>
        <v/>
      </c>
      <c r="D264" s="6"/>
      <c r="E264" s="57">
        <f t="shared" ref="E264:E274" si="16">H24</f>
        <v>0</v>
      </c>
      <c r="F264" s="7"/>
      <c r="G264" s="90">
        <f t="shared" ref="G264:G274" si="17">J24/1000</f>
        <v>0.000019</v>
      </c>
      <c r="H264" s="90" t="str">
        <f t="shared" ref="H264:H274" si="18">L24</f>
        <v/>
      </c>
      <c r="I264" s="57">
        <f>K95</f>
        <v>0</v>
      </c>
      <c r="J264" s="91">
        <f t="shared" ref="J264:J274" si="19">C264+I264</f>
        <v>0</v>
      </c>
      <c r="K264" s="92"/>
      <c r="L264" s="93"/>
      <c r="M264" s="94"/>
    </row>
    <row r="265" ht="15.75" customHeight="1">
      <c r="A265" s="57" t="str">
        <f t="shared" si="14"/>
        <v>B - Calefactor 2</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C - Cocina</v>
      </c>
      <c r="B266" s="7"/>
      <c r="C266" s="57" t="str">
        <f t="shared" si="15"/>
        <v/>
      </c>
      <c r="D266" s="6"/>
      <c r="E266" s="57">
        <f t="shared" si="16"/>
        <v>0</v>
      </c>
      <c r="F266" s="7"/>
      <c r="G266" s="90">
        <f t="shared" si="17"/>
        <v>0</v>
      </c>
      <c r="H266" s="90" t="str">
        <f t="shared" si="18"/>
        <v/>
      </c>
      <c r="I266" s="57">
        <f>K119</f>
        <v>2.64</v>
      </c>
      <c r="J266" s="91">
        <f t="shared" si="19"/>
        <v>2.64</v>
      </c>
      <c r="K266" s="92"/>
      <c r="L266" s="95"/>
      <c r="M266" s="96"/>
    </row>
    <row r="267" ht="15.75" customHeight="1">
      <c r="A267" s="57" t="str">
        <f t="shared" si="14"/>
        <v>C - Calefón</v>
      </c>
      <c r="B267" s="7"/>
      <c r="C267" s="57" t="str">
        <f t="shared" si="15"/>
        <v/>
      </c>
      <c r="D267" s="6"/>
      <c r="E267" s="57">
        <f t="shared" si="16"/>
        <v>0</v>
      </c>
      <c r="F267" s="7"/>
      <c r="G267" s="90">
        <f t="shared" si="17"/>
        <v>0</v>
      </c>
      <c r="H267" s="90" t="str">
        <f t="shared" si="18"/>
        <v/>
      </c>
      <c r="I267" s="57">
        <f>K131</f>
        <v>2.64</v>
      </c>
      <c r="J267" s="91">
        <f t="shared" si="19"/>
        <v>2.64</v>
      </c>
      <c r="K267" s="92"/>
      <c r="L267" s="95"/>
      <c r="M267" s="96"/>
    </row>
    <row r="268" ht="15.75" customHeight="1">
      <c r="A268" s="57" t="str">
        <f t="shared" si="14"/>
        <v>Medidor - A</v>
      </c>
      <c r="B268" s="7"/>
      <c r="C268" s="57" t="str">
        <f t="shared" si="15"/>
        <v/>
      </c>
      <c r="D268" s="6"/>
      <c r="E268" s="57">
        <f t="shared" si="16"/>
        <v>0</v>
      </c>
      <c r="F268" s="7"/>
      <c r="G268" s="90">
        <f t="shared" si="17"/>
        <v>0</v>
      </c>
      <c r="H268" s="90" t="str">
        <f t="shared" si="18"/>
        <v/>
      </c>
      <c r="I268" s="57">
        <f>K143</f>
        <v>2.64</v>
      </c>
      <c r="J268" s="91">
        <f t="shared" si="19"/>
        <v>2.64</v>
      </c>
      <c r="K268" s="92"/>
      <c r="L268" s="95"/>
      <c r="M268" s="96"/>
    </row>
    <row r="269" ht="15.75" customHeight="1">
      <c r="A269" s="57" t="str">
        <f t="shared" si="14"/>
        <v>A - B</v>
      </c>
      <c r="B269" s="7"/>
      <c r="C269" s="57" t="str">
        <f t="shared" si="15"/>
        <v/>
      </c>
      <c r="D269" s="6"/>
      <c r="E269" s="57">
        <f t="shared" si="16"/>
        <v>0</v>
      </c>
      <c r="F269" s="7"/>
      <c r="G269" s="90">
        <f t="shared" si="17"/>
        <v>0</v>
      </c>
      <c r="H269" s="90" t="str">
        <f t="shared" si="18"/>
        <v/>
      </c>
      <c r="I269" s="57">
        <f>K155</f>
        <v>2.64</v>
      </c>
      <c r="J269" s="91">
        <f t="shared" si="19"/>
        <v>2.64</v>
      </c>
      <c r="K269" s="92"/>
      <c r="L269" s="95"/>
      <c r="M269" s="96"/>
    </row>
    <row r="270" ht="15.75" customHeight="1">
      <c r="A270" s="57" t="str">
        <f t="shared" si="14"/>
        <v>B - C</v>
      </c>
      <c r="B270" s="7"/>
      <c r="C270" s="57" t="str">
        <f t="shared" si="15"/>
        <v/>
      </c>
      <c r="D270" s="6"/>
      <c r="E270" s="57">
        <f t="shared" si="16"/>
        <v>0</v>
      </c>
      <c r="F270" s="7"/>
      <c r="G270" s="90">
        <f t="shared" si="17"/>
        <v>0</v>
      </c>
      <c r="H270" s="90" t="str">
        <f t="shared" si="18"/>
        <v/>
      </c>
      <c r="I270" s="57">
        <f>K167</f>
        <v>2.64</v>
      </c>
      <c r="J270" s="91">
        <f t="shared" si="19"/>
        <v>2.64</v>
      </c>
      <c r="K270" s="92"/>
      <c r="L270" s="95"/>
      <c r="M270" s="96"/>
    </row>
    <row r="271" ht="15.75" customHeight="1">
      <c r="A271" s="57" t="str">
        <f t="shared" si="14"/>
        <v>-</v>
      </c>
      <c r="B271" s="7"/>
      <c r="C271" s="57" t="str">
        <f t="shared" si="15"/>
        <v/>
      </c>
      <c r="D271" s="6"/>
      <c r="E271" s="57">
        <f t="shared" si="16"/>
        <v>0</v>
      </c>
      <c r="F271" s="7"/>
      <c r="G271" s="90">
        <f t="shared" si="17"/>
        <v>0</v>
      </c>
      <c r="H271" s="90" t="str">
        <f t="shared" si="18"/>
        <v/>
      </c>
      <c r="I271" s="57">
        <f>K179</f>
        <v>2.64</v>
      </c>
      <c r="J271" s="91">
        <f t="shared" si="19"/>
        <v>2.64</v>
      </c>
      <c r="K271" s="92"/>
      <c r="L271" s="95"/>
      <c r="M271" s="96"/>
    </row>
    <row r="272" ht="15.75" customHeight="1">
      <c r="A272" s="57" t="str">
        <f t="shared" si="14"/>
        <v>-</v>
      </c>
      <c r="B272" s="6"/>
      <c r="C272" s="57" t="str">
        <f t="shared" si="15"/>
        <v/>
      </c>
      <c r="D272" s="6"/>
      <c r="E272" s="57">
        <f t="shared" si="16"/>
        <v>0</v>
      </c>
      <c r="F272" s="7"/>
      <c r="G272" s="90">
        <f t="shared" si="17"/>
        <v>0</v>
      </c>
      <c r="H272" s="90" t="str">
        <f t="shared" si="18"/>
        <v/>
      </c>
      <c r="I272" s="57">
        <f>K191</f>
        <v>2.64</v>
      </c>
      <c r="J272" s="91">
        <f t="shared" si="19"/>
        <v>2.64</v>
      </c>
      <c r="K272" s="92"/>
      <c r="L272" s="95"/>
      <c r="M272" s="96"/>
    </row>
    <row r="273" ht="15.75" customHeight="1">
      <c r="A273" s="57" t="str">
        <f t="shared" si="14"/>
        <v>-</v>
      </c>
      <c r="B273" s="6"/>
      <c r="C273" s="57" t="str">
        <f t="shared" si="15"/>
        <v/>
      </c>
      <c r="D273" s="6"/>
      <c r="E273" s="57">
        <f t="shared" si="16"/>
        <v>0</v>
      </c>
      <c r="F273" s="7"/>
      <c r="G273" s="90">
        <f t="shared" si="17"/>
        <v>0</v>
      </c>
      <c r="H273" s="90" t="str">
        <f t="shared" si="18"/>
        <v/>
      </c>
      <c r="I273" s="57">
        <f>K203</f>
        <v>2.64</v>
      </c>
      <c r="J273" s="91">
        <f t="shared" si="19"/>
        <v>2.64</v>
      </c>
      <c r="K273" s="92"/>
      <c r="L273" s="95"/>
      <c r="M273" s="96"/>
    </row>
    <row r="274" ht="15.75" customHeight="1">
      <c r="A274" s="97" t="str">
        <f t="shared" si="14"/>
        <v>-</v>
      </c>
      <c r="B274" s="98"/>
      <c r="C274" s="57" t="str">
        <f t="shared" si="15"/>
        <v/>
      </c>
      <c r="D274" s="6"/>
      <c r="E274" s="57">
        <f t="shared" si="16"/>
        <v>0</v>
      </c>
      <c r="F274" s="7"/>
      <c r="G274" s="90">
        <f t="shared" si="17"/>
        <v>0</v>
      </c>
      <c r="H274" s="90" t="str">
        <f t="shared" si="18"/>
        <v/>
      </c>
      <c r="I274" s="57">
        <f>K215</f>
        <v>2.64</v>
      </c>
      <c r="J274" s="99">
        <f t="shared" si="19"/>
        <v>2.64</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154</v>
      </c>
      <c r="B282" s="7"/>
      <c r="C282" s="103" t="s">
        <v>155</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156</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157</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c r="A287" s="108"/>
      <c r="B287" s="6"/>
      <c r="C287" s="6"/>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9" t="s">
        <v>158</v>
      </c>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ht="15.75" customHeight="1">
      <c r="A289" s="110"/>
      <c r="B289" s="9"/>
      <c r="C289" s="9"/>
      <c r="D289" s="9"/>
      <c r="E289" s="9"/>
      <c r="F289" s="9"/>
      <c r="G289" s="9"/>
      <c r="H289" s="9"/>
      <c r="I289" s="9"/>
      <c r="J289" s="9"/>
      <c r="K289" s="9"/>
      <c r="L289" s="9"/>
      <c r="M289" s="10"/>
    </row>
    <row r="290" ht="15.75" customHeight="1">
      <c r="A290" s="28" t="s">
        <v>73</v>
      </c>
      <c r="B290" s="29"/>
      <c r="C290" s="29"/>
      <c r="D290" s="29"/>
      <c r="E290" s="29"/>
      <c r="F290" s="29"/>
      <c r="G290" s="29"/>
      <c r="H290" s="29"/>
      <c r="I290" s="29"/>
      <c r="J290" s="29"/>
      <c r="K290" s="29"/>
      <c r="L290" s="29"/>
      <c r="M290" s="30"/>
    </row>
    <row r="291" ht="15.75" customHeight="1">
      <c r="A291" s="32" t="s">
        <v>163</v>
      </c>
      <c r="B291" s="6"/>
      <c r="C291" s="6"/>
      <c r="D291" s="6"/>
      <c r="E291" s="6"/>
      <c r="F291" s="6"/>
      <c r="G291" s="6"/>
      <c r="H291" s="6"/>
      <c r="I291" s="6"/>
      <c r="J291" s="6"/>
      <c r="K291" s="6"/>
      <c r="L291" s="6"/>
      <c r="M291" s="17"/>
    </row>
    <row r="292" ht="15.75" customHeight="1">
      <c r="A292" s="32" t="s">
        <v>164</v>
      </c>
      <c r="B292" s="6"/>
      <c r="C292" s="6"/>
      <c r="D292" s="6"/>
      <c r="E292" s="6"/>
      <c r="F292" s="6"/>
      <c r="G292" s="6"/>
      <c r="H292" s="6"/>
      <c r="I292" s="6"/>
      <c r="J292" s="6"/>
      <c r="K292" s="6"/>
      <c r="L292" s="6"/>
      <c r="M292" s="17"/>
    </row>
    <row r="293" ht="15.75" customHeight="1">
      <c r="A293" s="32" t="s">
        <v>165</v>
      </c>
      <c r="B293" s="6"/>
      <c r="C293" s="6"/>
      <c r="D293" s="6"/>
      <c r="E293" s="6"/>
      <c r="F293" s="6"/>
      <c r="G293" s="6"/>
      <c r="H293" s="6"/>
      <c r="I293" s="6"/>
      <c r="J293" s="6"/>
      <c r="K293" s="6"/>
      <c r="L293" s="6"/>
      <c r="M293" s="17"/>
    </row>
    <row r="294" ht="15.75" customHeight="1">
      <c r="A294" s="116"/>
      <c r="B294" s="114"/>
      <c r="C294" s="114"/>
      <c r="D294" s="114"/>
      <c r="E294" s="114"/>
      <c r="F294" s="114"/>
      <c r="G294" s="114"/>
      <c r="H294" s="114"/>
      <c r="I294" s="114"/>
      <c r="J294" s="114"/>
      <c r="K294" s="114"/>
      <c r="L294" s="114"/>
      <c r="M294" s="115"/>
    </row>
    <row r="295" ht="15.75" customHeight="1">
      <c r="A295" s="33"/>
      <c r="B295" s="6"/>
      <c r="C295" s="6"/>
      <c r="D295" s="6"/>
      <c r="E295" s="6"/>
      <c r="F295" s="6"/>
      <c r="G295" s="6"/>
      <c r="H295" s="6"/>
      <c r="I295" s="6"/>
      <c r="J295" s="6"/>
      <c r="K295" s="6"/>
      <c r="L295" s="6"/>
      <c r="M295" s="17"/>
    </row>
    <row r="296" ht="15.75" customHeight="1">
      <c r="A296" s="33" t="s">
        <v>78</v>
      </c>
      <c r="B296" s="6"/>
      <c r="C296" s="6"/>
      <c r="D296" s="6"/>
      <c r="E296" s="6"/>
      <c r="F296" s="6"/>
      <c r="G296" s="6"/>
      <c r="H296" s="6"/>
      <c r="I296" s="6"/>
      <c r="J296" s="6"/>
      <c r="K296" s="6"/>
      <c r="L296" s="6"/>
      <c r="M296" s="17"/>
    </row>
    <row r="297" ht="15.75" customHeight="1">
      <c r="A297" s="34" t="s">
        <v>79</v>
      </c>
      <c r="B297" s="6"/>
      <c r="C297" s="6"/>
      <c r="D297" s="6"/>
      <c r="E297" s="6"/>
      <c r="F297" s="6"/>
      <c r="G297" s="6"/>
      <c r="H297" s="6"/>
      <c r="I297" s="6"/>
      <c r="J297" s="6"/>
      <c r="K297" s="6"/>
      <c r="L297" s="6"/>
      <c r="M297" s="17"/>
    </row>
    <row r="298" ht="15.75" customHeight="1">
      <c r="A298" s="35" t="s">
        <v>80</v>
      </c>
      <c r="B298" s="36"/>
      <c r="C298" s="36"/>
      <c r="D298" s="36"/>
      <c r="E298" s="36"/>
      <c r="F298" s="36"/>
      <c r="G298" s="36"/>
      <c r="H298" s="36"/>
      <c r="I298" s="36"/>
      <c r="J298" s="36"/>
      <c r="K298" s="36"/>
      <c r="L298" s="36"/>
      <c r="M298" s="37"/>
    </row>
    <row r="299" ht="15.75" customHeight="1">
      <c r="A299" s="112" t="s">
        <v>81</v>
      </c>
      <c r="B299" s="19"/>
      <c r="C299" s="19"/>
      <c r="D299" s="19"/>
      <c r="E299" s="19"/>
      <c r="F299" s="19"/>
      <c r="G299" s="19"/>
      <c r="H299" s="19"/>
      <c r="I299" s="19"/>
      <c r="J299" s="19"/>
      <c r="K299" s="19"/>
      <c r="L299" s="19"/>
      <c r="M299" s="92"/>
    </row>
    <row r="300" ht="15.75" customHeight="1">
      <c r="A300" s="113"/>
      <c r="B300" s="114"/>
      <c r="C300" s="114"/>
      <c r="D300" s="114"/>
      <c r="E300" s="114"/>
      <c r="F300" s="114"/>
      <c r="G300" s="114"/>
      <c r="H300" s="114"/>
      <c r="I300" s="114"/>
      <c r="J300" s="114"/>
      <c r="K300" s="114"/>
      <c r="L300" s="114"/>
      <c r="M300" s="115"/>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sheetData>
  <mergeCells count="689">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M287"/>
    <mergeCell ref="A288:M288"/>
    <mergeCell ref="A289:M289"/>
    <mergeCell ref="A297:M297"/>
    <mergeCell ref="A298:M298"/>
    <mergeCell ref="A299:M299"/>
    <mergeCell ref="A300:M300"/>
    <mergeCell ref="A290:M290"/>
    <mergeCell ref="A291:M291"/>
    <mergeCell ref="A292:M292"/>
    <mergeCell ref="A293:M293"/>
    <mergeCell ref="A294:M294"/>
    <mergeCell ref="A295:M295"/>
    <mergeCell ref="A296:M296"/>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166</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52"/>
      <c r="B10" s="7"/>
      <c r="C10" s="52"/>
      <c r="D10" s="7"/>
      <c r="E10" s="53">
        <f t="shared" ref="E10:E17" si="1">C10/$I$5</f>
        <v>0</v>
      </c>
      <c r="F10" s="7"/>
      <c r="G10" s="54"/>
      <c r="H10" s="6"/>
      <c r="I10" s="6"/>
      <c r="J10" s="6"/>
      <c r="K10" s="6"/>
      <c r="L10" s="6"/>
      <c r="M10" s="7"/>
    </row>
    <row r="11">
      <c r="A11" s="52"/>
      <c r="B11" s="7"/>
      <c r="C11" s="52"/>
      <c r="D11" s="7"/>
      <c r="E11" s="53">
        <f t="shared" si="1"/>
        <v>0</v>
      </c>
      <c r="F11" s="7"/>
      <c r="G11" s="54"/>
      <c r="H11" s="6"/>
      <c r="I11" s="6"/>
      <c r="J11" s="6"/>
      <c r="K11" s="6"/>
      <c r="L11" s="6"/>
      <c r="M11" s="7"/>
    </row>
    <row r="12">
      <c r="A12" s="52"/>
      <c r="B12" s="7"/>
      <c r="C12" s="52"/>
      <c r="D12" s="7"/>
      <c r="E12" s="53">
        <f t="shared" si="1"/>
        <v>0</v>
      </c>
      <c r="F12" s="7"/>
      <c r="G12" s="54"/>
      <c r="H12" s="6"/>
      <c r="I12" s="6"/>
      <c r="J12" s="6"/>
      <c r="K12" s="6"/>
      <c r="L12" s="6"/>
      <c r="M12" s="7"/>
    </row>
    <row r="13">
      <c r="A13" s="52"/>
      <c r="B13" s="7"/>
      <c r="C13" s="52"/>
      <c r="D13" s="7"/>
      <c r="E13" s="53">
        <f t="shared" si="1"/>
        <v>0</v>
      </c>
      <c r="F13" s="7"/>
      <c r="G13" s="54"/>
      <c r="H13" s="6"/>
      <c r="I13" s="6"/>
      <c r="J13" s="6"/>
      <c r="K13" s="6"/>
      <c r="L13" s="6"/>
      <c r="M13" s="7"/>
    </row>
    <row r="14">
      <c r="A14" s="52"/>
      <c r="B14" s="7"/>
      <c r="C14" s="52"/>
      <c r="D14" s="7"/>
      <c r="E14" s="53">
        <f t="shared" si="1"/>
        <v>0</v>
      </c>
      <c r="F14" s="7"/>
      <c r="G14" s="54"/>
      <c r="H14" s="6"/>
      <c r="I14" s="6"/>
      <c r="J14" s="6"/>
      <c r="K14" s="6"/>
      <c r="L14" s="6"/>
      <c r="M14" s="7"/>
    </row>
    <row r="15">
      <c r="A15" s="52"/>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t="s">
        <v>101</v>
      </c>
      <c r="B24" s="6"/>
      <c r="C24" s="7"/>
      <c r="D24" s="65"/>
      <c r="E24" s="7"/>
      <c r="F24" s="65"/>
      <c r="G24" s="7"/>
      <c r="H24" s="53">
        <f t="shared" ref="H24:H37" si="2">F24/$I$5</f>
        <v>0</v>
      </c>
      <c r="I24" s="7"/>
      <c r="J24" s="64">
        <v>0.019</v>
      </c>
      <c r="K24" s="7"/>
      <c r="L24" s="65"/>
      <c r="M24" s="7"/>
    </row>
    <row r="25" ht="15.75" customHeight="1">
      <c r="A25" s="64" t="s">
        <v>102</v>
      </c>
      <c r="B25" s="6"/>
      <c r="C25" s="7"/>
      <c r="D25" s="65"/>
      <c r="E25" s="7"/>
      <c r="F25" s="65"/>
      <c r="G25" s="7"/>
      <c r="H25" s="53">
        <f t="shared" si="2"/>
        <v>0</v>
      </c>
      <c r="I25" s="7"/>
      <c r="J25" s="65"/>
      <c r="K25" s="7"/>
      <c r="L25" s="65"/>
      <c r="M25" s="7"/>
    </row>
    <row r="26" ht="15.75" customHeight="1">
      <c r="A26" s="65" t="s">
        <v>103</v>
      </c>
      <c r="B26" s="6"/>
      <c r="C26" s="7"/>
      <c r="D26" s="65"/>
      <c r="E26" s="7"/>
      <c r="F26" s="65"/>
      <c r="G26" s="7"/>
      <c r="H26" s="53">
        <f t="shared" si="2"/>
        <v>0</v>
      </c>
      <c r="I26" s="7"/>
      <c r="J26" s="65"/>
      <c r="K26" s="7"/>
      <c r="L26" s="65"/>
      <c r="M26" s="7"/>
    </row>
    <row r="27" ht="15.75" customHeight="1">
      <c r="A27" s="65" t="s">
        <v>104</v>
      </c>
      <c r="B27" s="6"/>
      <c r="C27" s="7"/>
      <c r="D27" s="65"/>
      <c r="E27" s="7"/>
      <c r="F27" s="65"/>
      <c r="G27" s="7"/>
      <c r="H27" s="53">
        <f t="shared" si="2"/>
        <v>0</v>
      </c>
      <c r="I27" s="7"/>
      <c r="J27" s="65"/>
      <c r="K27" s="7"/>
      <c r="L27" s="65"/>
      <c r="M27" s="7"/>
    </row>
    <row r="28" ht="15.75" customHeight="1">
      <c r="A28" s="65" t="s">
        <v>105</v>
      </c>
      <c r="B28" s="6"/>
      <c r="C28" s="7"/>
      <c r="D28" s="65"/>
      <c r="E28" s="7"/>
      <c r="F28" s="65"/>
      <c r="G28" s="7"/>
      <c r="H28" s="53">
        <f t="shared" si="2"/>
        <v>0</v>
      </c>
      <c r="I28" s="7"/>
      <c r="J28" s="65"/>
      <c r="K28" s="7"/>
      <c r="L28" s="65"/>
      <c r="M28" s="7"/>
    </row>
    <row r="29" ht="15.75" customHeight="1">
      <c r="A29" s="65" t="s">
        <v>106</v>
      </c>
      <c r="B29" s="6"/>
      <c r="C29" s="7"/>
      <c r="D29" s="65"/>
      <c r="E29" s="7"/>
      <c r="F29" s="65"/>
      <c r="G29" s="7"/>
      <c r="H29" s="53">
        <f t="shared" si="2"/>
        <v>0</v>
      </c>
      <c r="I29" s="7"/>
      <c r="J29" s="65"/>
      <c r="K29" s="7"/>
      <c r="L29" s="65"/>
      <c r="M29" s="7"/>
    </row>
    <row r="30" ht="15.75" customHeight="1">
      <c r="A30" s="65" t="s">
        <v>107</v>
      </c>
      <c r="B30" s="6"/>
      <c r="C30" s="7"/>
      <c r="D30" s="65"/>
      <c r="E30" s="7"/>
      <c r="F30" s="65"/>
      <c r="G30" s="7"/>
      <c r="H30" s="53">
        <f t="shared" si="2"/>
        <v>0</v>
      </c>
      <c r="I30" s="7"/>
      <c r="J30" s="65"/>
      <c r="K30" s="7"/>
      <c r="L30" s="65"/>
      <c r="M30" s="7"/>
    </row>
    <row r="31" ht="15.75" customHeight="1">
      <c r="A31" s="65" t="s">
        <v>50</v>
      </c>
      <c r="B31" s="6"/>
      <c r="C31" s="7"/>
      <c r="D31" s="65"/>
      <c r="E31" s="7"/>
      <c r="F31" s="65"/>
      <c r="G31" s="7"/>
      <c r="H31" s="53">
        <f t="shared" si="2"/>
        <v>0</v>
      </c>
      <c r="I31" s="7"/>
      <c r="J31" s="65"/>
      <c r="K31" s="7"/>
      <c r="L31" s="65"/>
      <c r="M31" s="7"/>
    </row>
    <row r="32" ht="15.75" customHeight="1">
      <c r="A32" s="65" t="s">
        <v>50</v>
      </c>
      <c r="B32" s="6"/>
      <c r="C32" s="7"/>
      <c r="D32" s="65"/>
      <c r="E32" s="7"/>
      <c r="F32" s="65"/>
      <c r="G32" s="7"/>
      <c r="H32" s="53">
        <f t="shared" si="2"/>
        <v>0</v>
      </c>
      <c r="I32" s="7"/>
      <c r="J32" s="65"/>
      <c r="K32" s="7"/>
      <c r="L32" s="65"/>
      <c r="M32" s="7"/>
    </row>
    <row r="33" ht="15.75" customHeight="1">
      <c r="A33" s="65" t="s">
        <v>50</v>
      </c>
      <c r="B33" s="6"/>
      <c r="C33" s="7"/>
      <c r="D33" s="65"/>
      <c r="E33" s="7"/>
      <c r="F33" s="65"/>
      <c r="G33" s="7"/>
      <c r="H33" s="53">
        <f t="shared" si="2"/>
        <v>0</v>
      </c>
      <c r="I33" s="7"/>
      <c r="J33" s="65"/>
      <c r="K33" s="7"/>
      <c r="L33" s="65"/>
      <c r="M33" s="7"/>
    </row>
    <row r="34" ht="15.75" customHeight="1">
      <c r="A34" s="65" t="s">
        <v>50</v>
      </c>
      <c r="B34" s="6"/>
      <c r="C34" s="7"/>
      <c r="D34" s="65"/>
      <c r="E34" s="7"/>
      <c r="F34" s="65"/>
      <c r="G34" s="7"/>
      <c r="H34" s="53">
        <f t="shared" si="2"/>
        <v>0</v>
      </c>
      <c r="I34" s="7"/>
      <c r="J34" s="65"/>
      <c r="K34" s="7"/>
      <c r="L34" s="65"/>
      <c r="M34" s="7"/>
    </row>
    <row r="35" ht="15.75" customHeight="1">
      <c r="A35" s="65" t="s">
        <v>50</v>
      </c>
      <c r="B35" s="6"/>
      <c r="C35" s="7"/>
      <c r="D35" s="65"/>
      <c r="E35" s="7"/>
      <c r="F35" s="65"/>
      <c r="G35" s="7"/>
      <c r="H35" s="53">
        <f t="shared" si="2"/>
        <v>0</v>
      </c>
      <c r="I35" s="7"/>
      <c r="J35" s="65"/>
      <c r="K35" s="7"/>
      <c r="L35" s="65"/>
      <c r="M35" s="7"/>
    </row>
    <row r="36" ht="15.75" customHeight="1">
      <c r="A36" s="65" t="s">
        <v>50</v>
      </c>
      <c r="B36" s="6"/>
      <c r="C36" s="7"/>
      <c r="D36" s="65"/>
      <c r="E36" s="7"/>
      <c r="F36" s="65"/>
      <c r="G36" s="7"/>
      <c r="H36" s="53">
        <f t="shared" si="2"/>
        <v>0</v>
      </c>
      <c r="I36" s="7"/>
      <c r="J36" s="65"/>
      <c r="K36" s="7"/>
      <c r="L36" s="65"/>
      <c r="M36" s="7"/>
    </row>
    <row r="37" ht="15.75" customHeight="1">
      <c r="A37" s="65" t="s">
        <v>50</v>
      </c>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A - Calefactor 1</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B - Calefactor 2</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C - Cocina</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v>2.0</v>
      </c>
      <c r="B112" s="71" t="s">
        <v>118</v>
      </c>
      <c r="C112" s="6"/>
      <c r="D112" s="7"/>
      <c r="E112" s="71">
        <v>30.0</v>
      </c>
      <c r="F112" s="6"/>
      <c r="G112" s="7"/>
      <c r="H112" s="75">
        <v>0.019</v>
      </c>
      <c r="I112" s="6"/>
      <c r="J112" s="7"/>
      <c r="K112" s="57">
        <f t="shared" si="5"/>
        <v>1.14</v>
      </c>
      <c r="L112" s="6"/>
      <c r="M112" s="7"/>
    </row>
    <row r="113" ht="16.5" customHeight="1">
      <c r="A113" s="74">
        <v>2.0</v>
      </c>
      <c r="B113" s="71" t="s">
        <v>118</v>
      </c>
      <c r="C113" s="6"/>
      <c r="D113" s="7"/>
      <c r="E113" s="71">
        <v>30.0</v>
      </c>
      <c r="F113" s="6"/>
      <c r="G113" s="7"/>
      <c r="H113" s="75">
        <v>0.025</v>
      </c>
      <c r="I113" s="6"/>
      <c r="J113" s="7"/>
      <c r="K113" s="57">
        <f t="shared" si="5"/>
        <v>1.5</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2.64</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C - Calefón</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v>2.0</v>
      </c>
      <c r="B124" s="71" t="s">
        <v>118</v>
      </c>
      <c r="C124" s="6"/>
      <c r="D124" s="7"/>
      <c r="E124" s="71">
        <v>30.0</v>
      </c>
      <c r="F124" s="6"/>
      <c r="G124" s="7"/>
      <c r="H124" s="75">
        <v>0.019</v>
      </c>
      <c r="I124" s="6"/>
      <c r="J124" s="7"/>
      <c r="K124" s="57">
        <f t="shared" si="6"/>
        <v>1.14</v>
      </c>
      <c r="L124" s="6"/>
      <c r="M124" s="7"/>
    </row>
    <row r="125" ht="15.75" customHeight="1">
      <c r="A125" s="74">
        <v>2.0</v>
      </c>
      <c r="B125" s="71" t="s">
        <v>118</v>
      </c>
      <c r="C125" s="6"/>
      <c r="D125" s="7"/>
      <c r="E125" s="71">
        <v>30.0</v>
      </c>
      <c r="F125" s="6"/>
      <c r="G125" s="7"/>
      <c r="H125" s="75">
        <v>0.025</v>
      </c>
      <c r="I125" s="6"/>
      <c r="J125" s="7"/>
      <c r="K125" s="57">
        <f t="shared" si="6"/>
        <v>1.5</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2.64</v>
      </c>
      <c r="L131" s="6"/>
      <c r="M131" s="7"/>
    </row>
    <row r="132" ht="15.75" customHeight="1">
      <c r="A132" s="21"/>
    </row>
    <row r="133" ht="15.75" customHeight="1">
      <c r="A133" s="56" t="s">
        <v>111</v>
      </c>
      <c r="B133" s="6"/>
      <c r="C133" s="6"/>
      <c r="D133" s="7"/>
      <c r="E133" s="65" t="str">
        <f>A28</f>
        <v>Medidor - A</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v>2.0</v>
      </c>
      <c r="B136" s="71" t="s">
        <v>118</v>
      </c>
      <c r="C136" s="6"/>
      <c r="D136" s="7"/>
      <c r="E136" s="71">
        <v>30.0</v>
      </c>
      <c r="F136" s="6"/>
      <c r="G136" s="7"/>
      <c r="H136" s="75">
        <v>0.019</v>
      </c>
      <c r="I136" s="6"/>
      <c r="J136" s="7"/>
      <c r="K136" s="57">
        <f t="shared" si="7"/>
        <v>1.14</v>
      </c>
      <c r="L136" s="6"/>
      <c r="M136" s="7"/>
    </row>
    <row r="137" ht="15.75" customHeight="1">
      <c r="A137" s="74">
        <v>2.0</v>
      </c>
      <c r="B137" s="71" t="s">
        <v>118</v>
      </c>
      <c r="C137" s="6"/>
      <c r="D137" s="7"/>
      <c r="E137" s="71">
        <v>30.0</v>
      </c>
      <c r="F137" s="6"/>
      <c r="G137" s="7"/>
      <c r="H137" s="75">
        <v>0.025</v>
      </c>
      <c r="I137" s="6"/>
      <c r="J137" s="7"/>
      <c r="K137" s="57">
        <f t="shared" si="7"/>
        <v>1.5</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2.64</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A29</f>
        <v>A - B</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v>2.0</v>
      </c>
      <c r="B148" s="71" t="s">
        <v>118</v>
      </c>
      <c r="C148" s="6"/>
      <c r="D148" s="7"/>
      <c r="E148" s="71">
        <v>30.0</v>
      </c>
      <c r="F148" s="6"/>
      <c r="G148" s="7"/>
      <c r="H148" s="75">
        <v>0.019</v>
      </c>
      <c r="I148" s="6"/>
      <c r="J148" s="7"/>
      <c r="K148" s="57">
        <f t="shared" si="8"/>
        <v>1.14</v>
      </c>
      <c r="L148" s="6"/>
      <c r="M148" s="7"/>
    </row>
    <row r="149" ht="15.75" customHeight="1">
      <c r="A149" s="74">
        <v>2.0</v>
      </c>
      <c r="B149" s="71" t="s">
        <v>118</v>
      </c>
      <c r="C149" s="6"/>
      <c r="D149" s="7"/>
      <c r="E149" s="71">
        <v>30.0</v>
      </c>
      <c r="F149" s="6"/>
      <c r="G149" s="7"/>
      <c r="H149" s="75">
        <v>0.025</v>
      </c>
      <c r="I149" s="6"/>
      <c r="J149" s="7"/>
      <c r="K149" s="57">
        <f t="shared" si="8"/>
        <v>1.5</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2.64</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B - C</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v>2.0</v>
      </c>
      <c r="B160" s="71" t="s">
        <v>118</v>
      </c>
      <c r="C160" s="6"/>
      <c r="D160" s="7"/>
      <c r="E160" s="71">
        <v>30.0</v>
      </c>
      <c r="F160" s="6"/>
      <c r="G160" s="7"/>
      <c r="H160" s="75">
        <v>0.019</v>
      </c>
      <c r="I160" s="6"/>
      <c r="J160" s="7"/>
      <c r="K160" s="57">
        <f t="shared" si="9"/>
        <v>1.14</v>
      </c>
      <c r="L160" s="6"/>
      <c r="M160" s="7"/>
    </row>
    <row r="161" ht="15.75" customHeight="1">
      <c r="A161" s="74">
        <v>2.0</v>
      </c>
      <c r="B161" s="71" t="s">
        <v>118</v>
      </c>
      <c r="C161" s="6"/>
      <c r="D161" s="7"/>
      <c r="E161" s="71">
        <v>30.0</v>
      </c>
      <c r="F161" s="6"/>
      <c r="G161" s="7"/>
      <c r="H161" s="75">
        <v>0.025</v>
      </c>
      <c r="I161" s="6"/>
      <c r="J161" s="7"/>
      <c r="K161" s="57">
        <f t="shared" si="9"/>
        <v>1.5</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2.64</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v>2.0</v>
      </c>
      <c r="B172" s="71" t="s">
        <v>118</v>
      </c>
      <c r="C172" s="6"/>
      <c r="D172" s="7"/>
      <c r="E172" s="71">
        <v>30.0</v>
      </c>
      <c r="F172" s="6"/>
      <c r="G172" s="7"/>
      <c r="H172" s="75">
        <v>0.019</v>
      </c>
      <c r="I172" s="6"/>
      <c r="J172" s="7"/>
      <c r="K172" s="57">
        <f t="shared" si="10"/>
        <v>1.14</v>
      </c>
      <c r="L172" s="6"/>
      <c r="M172" s="7"/>
    </row>
    <row r="173" ht="15.75" customHeight="1">
      <c r="A173" s="74">
        <v>2.0</v>
      </c>
      <c r="B173" s="71" t="s">
        <v>118</v>
      </c>
      <c r="C173" s="6"/>
      <c r="D173" s="7"/>
      <c r="E173" s="71">
        <v>30.0</v>
      </c>
      <c r="F173" s="6"/>
      <c r="G173" s="7"/>
      <c r="H173" s="75">
        <v>0.025</v>
      </c>
      <c r="I173" s="6"/>
      <c r="J173" s="7"/>
      <c r="K173" s="57">
        <f t="shared" si="10"/>
        <v>1.5</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2.64</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v>2.0</v>
      </c>
      <c r="B184" s="71" t="s">
        <v>118</v>
      </c>
      <c r="C184" s="6"/>
      <c r="D184" s="7"/>
      <c r="E184" s="71">
        <v>30.0</v>
      </c>
      <c r="F184" s="6"/>
      <c r="G184" s="7"/>
      <c r="H184" s="75">
        <v>0.019</v>
      </c>
      <c r="I184" s="6"/>
      <c r="J184" s="7"/>
      <c r="K184" s="57">
        <f t="shared" si="11"/>
        <v>1.14</v>
      </c>
      <c r="L184" s="6"/>
      <c r="M184" s="7"/>
    </row>
    <row r="185" ht="15.75" customHeight="1">
      <c r="A185" s="74">
        <v>2.0</v>
      </c>
      <c r="B185" s="71" t="s">
        <v>118</v>
      </c>
      <c r="C185" s="6"/>
      <c r="D185" s="7"/>
      <c r="E185" s="71">
        <v>30.0</v>
      </c>
      <c r="F185" s="6"/>
      <c r="G185" s="7"/>
      <c r="H185" s="75">
        <v>0.025</v>
      </c>
      <c r="I185" s="6"/>
      <c r="J185" s="7"/>
      <c r="K185" s="57">
        <f t="shared" si="11"/>
        <v>1.5</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2.64</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v>2.0</v>
      </c>
      <c r="B196" s="71" t="s">
        <v>118</v>
      </c>
      <c r="C196" s="6"/>
      <c r="D196" s="7"/>
      <c r="E196" s="71">
        <v>30.0</v>
      </c>
      <c r="F196" s="6"/>
      <c r="G196" s="7"/>
      <c r="H196" s="75">
        <v>0.019</v>
      </c>
      <c r="I196" s="6"/>
      <c r="J196" s="7"/>
      <c r="K196" s="57">
        <f t="shared" si="12"/>
        <v>1.14</v>
      </c>
      <c r="L196" s="6"/>
      <c r="M196" s="7"/>
    </row>
    <row r="197" ht="15.75" customHeight="1">
      <c r="A197" s="74">
        <v>2.0</v>
      </c>
      <c r="B197" s="71" t="s">
        <v>118</v>
      </c>
      <c r="C197" s="6"/>
      <c r="D197" s="7"/>
      <c r="E197" s="71">
        <v>30.0</v>
      </c>
      <c r="F197" s="6"/>
      <c r="G197" s="7"/>
      <c r="H197" s="75">
        <v>0.025</v>
      </c>
      <c r="I197" s="6"/>
      <c r="J197" s="7"/>
      <c r="K197" s="57">
        <f t="shared" si="12"/>
        <v>1.5</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2.64</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v>2.0</v>
      </c>
      <c r="B208" s="71" t="s">
        <v>118</v>
      </c>
      <c r="C208" s="6"/>
      <c r="D208" s="7"/>
      <c r="E208" s="71">
        <v>30.0</v>
      </c>
      <c r="F208" s="6"/>
      <c r="G208" s="7"/>
      <c r="H208" s="75">
        <v>0.019</v>
      </c>
      <c r="I208" s="6"/>
      <c r="J208" s="7"/>
      <c r="K208" s="57">
        <f t="shared" si="13"/>
        <v>1.14</v>
      </c>
      <c r="L208" s="6"/>
      <c r="M208" s="7"/>
    </row>
    <row r="209" ht="15.75" customHeight="1">
      <c r="A209" s="74">
        <v>2.0</v>
      </c>
      <c r="B209" s="71" t="s">
        <v>118</v>
      </c>
      <c r="C209" s="6"/>
      <c r="D209" s="7"/>
      <c r="E209" s="71">
        <v>30.0</v>
      </c>
      <c r="F209" s="6"/>
      <c r="G209" s="7"/>
      <c r="H209" s="75">
        <v>0.025</v>
      </c>
      <c r="I209" s="6"/>
      <c r="J209" s="7"/>
      <c r="K209" s="57">
        <f t="shared" si="13"/>
        <v>1.5</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2.64</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74" si="14">A24</f>
        <v>A - Calefactor 1</v>
      </c>
      <c r="B264" s="7"/>
      <c r="C264" s="57" t="str">
        <f t="shared" ref="C264:C274" si="15">D24</f>
        <v/>
      </c>
      <c r="D264" s="6"/>
      <c r="E264" s="57">
        <f t="shared" ref="E264:E274" si="16">H24</f>
        <v>0</v>
      </c>
      <c r="F264" s="7"/>
      <c r="G264" s="90">
        <f t="shared" ref="G264:G274" si="17">J24/1000</f>
        <v>0.000019</v>
      </c>
      <c r="H264" s="90" t="str">
        <f t="shared" ref="H264:H274" si="18">L24</f>
        <v/>
      </c>
      <c r="I264" s="57">
        <f>K95</f>
        <v>0</v>
      </c>
      <c r="J264" s="91">
        <f t="shared" ref="J264:J274" si="19">C264+I264</f>
        <v>0</v>
      </c>
      <c r="K264" s="92"/>
      <c r="L264" s="93"/>
      <c r="M264" s="94"/>
    </row>
    <row r="265" ht="15.75" customHeight="1">
      <c r="A265" s="57" t="str">
        <f t="shared" si="14"/>
        <v>B - Calefactor 2</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C - Cocina</v>
      </c>
      <c r="B266" s="7"/>
      <c r="C266" s="57" t="str">
        <f t="shared" si="15"/>
        <v/>
      </c>
      <c r="D266" s="6"/>
      <c r="E266" s="57">
        <f t="shared" si="16"/>
        <v>0</v>
      </c>
      <c r="F266" s="7"/>
      <c r="G266" s="90">
        <f t="shared" si="17"/>
        <v>0</v>
      </c>
      <c r="H266" s="90" t="str">
        <f t="shared" si="18"/>
        <v/>
      </c>
      <c r="I266" s="57">
        <f>K119</f>
        <v>2.64</v>
      </c>
      <c r="J266" s="91">
        <f t="shared" si="19"/>
        <v>2.64</v>
      </c>
      <c r="K266" s="92"/>
      <c r="L266" s="95"/>
      <c r="M266" s="96"/>
    </row>
    <row r="267" ht="15.75" customHeight="1">
      <c r="A267" s="57" t="str">
        <f t="shared" si="14"/>
        <v>C - Calefón</v>
      </c>
      <c r="B267" s="7"/>
      <c r="C267" s="57" t="str">
        <f t="shared" si="15"/>
        <v/>
      </c>
      <c r="D267" s="6"/>
      <c r="E267" s="57">
        <f t="shared" si="16"/>
        <v>0</v>
      </c>
      <c r="F267" s="7"/>
      <c r="G267" s="90">
        <f t="shared" si="17"/>
        <v>0</v>
      </c>
      <c r="H267" s="90" t="str">
        <f t="shared" si="18"/>
        <v/>
      </c>
      <c r="I267" s="57">
        <f>K131</f>
        <v>2.64</v>
      </c>
      <c r="J267" s="91">
        <f t="shared" si="19"/>
        <v>2.64</v>
      </c>
      <c r="K267" s="92"/>
      <c r="L267" s="95"/>
      <c r="M267" s="96"/>
    </row>
    <row r="268" ht="15.75" customHeight="1">
      <c r="A268" s="57" t="str">
        <f t="shared" si="14"/>
        <v>Medidor - A</v>
      </c>
      <c r="B268" s="7"/>
      <c r="C268" s="57" t="str">
        <f t="shared" si="15"/>
        <v/>
      </c>
      <c r="D268" s="6"/>
      <c r="E268" s="57">
        <f t="shared" si="16"/>
        <v>0</v>
      </c>
      <c r="F268" s="7"/>
      <c r="G268" s="90">
        <f t="shared" si="17"/>
        <v>0</v>
      </c>
      <c r="H268" s="90" t="str">
        <f t="shared" si="18"/>
        <v/>
      </c>
      <c r="I268" s="57">
        <f>K143</f>
        <v>2.64</v>
      </c>
      <c r="J268" s="91">
        <f t="shared" si="19"/>
        <v>2.64</v>
      </c>
      <c r="K268" s="92"/>
      <c r="L268" s="95"/>
      <c r="M268" s="96"/>
    </row>
    <row r="269" ht="15.75" customHeight="1">
      <c r="A269" s="57" t="str">
        <f t="shared" si="14"/>
        <v>A - B</v>
      </c>
      <c r="B269" s="7"/>
      <c r="C269" s="57" t="str">
        <f t="shared" si="15"/>
        <v/>
      </c>
      <c r="D269" s="6"/>
      <c r="E269" s="57">
        <f t="shared" si="16"/>
        <v>0</v>
      </c>
      <c r="F269" s="7"/>
      <c r="G269" s="90">
        <f t="shared" si="17"/>
        <v>0</v>
      </c>
      <c r="H269" s="90" t="str">
        <f t="shared" si="18"/>
        <v/>
      </c>
      <c r="I269" s="57">
        <f>K155</f>
        <v>2.64</v>
      </c>
      <c r="J269" s="91">
        <f t="shared" si="19"/>
        <v>2.64</v>
      </c>
      <c r="K269" s="92"/>
      <c r="L269" s="95"/>
      <c r="M269" s="96"/>
    </row>
    <row r="270" ht="15.75" customHeight="1">
      <c r="A270" s="57" t="str">
        <f t="shared" si="14"/>
        <v>B - C</v>
      </c>
      <c r="B270" s="7"/>
      <c r="C270" s="57" t="str">
        <f t="shared" si="15"/>
        <v/>
      </c>
      <c r="D270" s="6"/>
      <c r="E270" s="57">
        <f t="shared" si="16"/>
        <v>0</v>
      </c>
      <c r="F270" s="7"/>
      <c r="G270" s="90">
        <f t="shared" si="17"/>
        <v>0</v>
      </c>
      <c r="H270" s="90" t="str">
        <f t="shared" si="18"/>
        <v/>
      </c>
      <c r="I270" s="57">
        <f>K167</f>
        <v>2.64</v>
      </c>
      <c r="J270" s="91">
        <f t="shared" si="19"/>
        <v>2.64</v>
      </c>
      <c r="K270" s="92"/>
      <c r="L270" s="95"/>
      <c r="M270" s="96"/>
    </row>
    <row r="271" ht="15.75" customHeight="1">
      <c r="A271" s="57" t="str">
        <f t="shared" si="14"/>
        <v>-</v>
      </c>
      <c r="B271" s="7"/>
      <c r="C271" s="57" t="str">
        <f t="shared" si="15"/>
        <v/>
      </c>
      <c r="D271" s="6"/>
      <c r="E271" s="57">
        <f t="shared" si="16"/>
        <v>0</v>
      </c>
      <c r="F271" s="7"/>
      <c r="G271" s="90">
        <f t="shared" si="17"/>
        <v>0</v>
      </c>
      <c r="H271" s="90" t="str">
        <f t="shared" si="18"/>
        <v/>
      </c>
      <c r="I271" s="57">
        <f>K179</f>
        <v>2.64</v>
      </c>
      <c r="J271" s="91">
        <f t="shared" si="19"/>
        <v>2.64</v>
      </c>
      <c r="K271" s="92"/>
      <c r="L271" s="95"/>
      <c r="M271" s="96"/>
    </row>
    <row r="272" ht="15.75" customHeight="1">
      <c r="A272" s="57" t="str">
        <f t="shared" si="14"/>
        <v>-</v>
      </c>
      <c r="B272" s="6"/>
      <c r="C272" s="57" t="str">
        <f t="shared" si="15"/>
        <v/>
      </c>
      <c r="D272" s="6"/>
      <c r="E272" s="57">
        <f t="shared" si="16"/>
        <v>0</v>
      </c>
      <c r="F272" s="7"/>
      <c r="G272" s="90">
        <f t="shared" si="17"/>
        <v>0</v>
      </c>
      <c r="H272" s="90" t="str">
        <f t="shared" si="18"/>
        <v/>
      </c>
      <c r="I272" s="57">
        <f>K191</f>
        <v>2.64</v>
      </c>
      <c r="J272" s="91">
        <f t="shared" si="19"/>
        <v>2.64</v>
      </c>
      <c r="K272" s="92"/>
      <c r="L272" s="95"/>
      <c r="M272" s="96"/>
    </row>
    <row r="273" ht="15.75" customHeight="1">
      <c r="A273" s="57" t="str">
        <f t="shared" si="14"/>
        <v>-</v>
      </c>
      <c r="B273" s="6"/>
      <c r="C273" s="57" t="str">
        <f t="shared" si="15"/>
        <v/>
      </c>
      <c r="D273" s="6"/>
      <c r="E273" s="57">
        <f t="shared" si="16"/>
        <v>0</v>
      </c>
      <c r="F273" s="7"/>
      <c r="G273" s="90">
        <f t="shared" si="17"/>
        <v>0</v>
      </c>
      <c r="H273" s="90" t="str">
        <f t="shared" si="18"/>
        <v/>
      </c>
      <c r="I273" s="57">
        <f>K203</f>
        <v>2.64</v>
      </c>
      <c r="J273" s="91">
        <f t="shared" si="19"/>
        <v>2.64</v>
      </c>
      <c r="K273" s="92"/>
      <c r="L273" s="95"/>
      <c r="M273" s="96"/>
    </row>
    <row r="274" ht="15.75" customHeight="1">
      <c r="A274" s="97" t="str">
        <f t="shared" si="14"/>
        <v>-</v>
      </c>
      <c r="B274" s="98"/>
      <c r="C274" s="57" t="str">
        <f t="shared" si="15"/>
        <v/>
      </c>
      <c r="D274" s="6"/>
      <c r="E274" s="57">
        <f t="shared" si="16"/>
        <v>0</v>
      </c>
      <c r="F274" s="7"/>
      <c r="G274" s="90">
        <f t="shared" si="17"/>
        <v>0</v>
      </c>
      <c r="H274" s="90" t="str">
        <f t="shared" si="18"/>
        <v/>
      </c>
      <c r="I274" s="57">
        <f>K215</f>
        <v>2.64</v>
      </c>
      <c r="J274" s="99">
        <f t="shared" si="19"/>
        <v>2.64</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154</v>
      </c>
      <c r="B282" s="7"/>
      <c r="C282" s="103" t="s">
        <v>155</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156</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157</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c r="A287" s="108"/>
      <c r="B287" s="6"/>
      <c r="C287" s="6"/>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9" t="s">
        <v>158</v>
      </c>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ht="15.75" customHeight="1">
      <c r="A289" s="110"/>
      <c r="B289" s="9"/>
      <c r="C289" s="9"/>
      <c r="D289" s="9"/>
      <c r="E289" s="9"/>
      <c r="F289" s="9"/>
      <c r="G289" s="9"/>
      <c r="H289" s="9"/>
      <c r="I289" s="9"/>
      <c r="J289" s="9"/>
      <c r="K289" s="9"/>
      <c r="L289" s="9"/>
      <c r="M289" s="10"/>
    </row>
    <row r="290" ht="15.75" customHeight="1">
      <c r="A290" s="28" t="s">
        <v>73</v>
      </c>
      <c r="B290" s="29"/>
      <c r="C290" s="29"/>
      <c r="D290" s="29"/>
      <c r="E290" s="29"/>
      <c r="F290" s="29"/>
      <c r="G290" s="29"/>
      <c r="H290" s="29"/>
      <c r="I290" s="29"/>
      <c r="J290" s="29"/>
      <c r="K290" s="29"/>
      <c r="L290" s="29"/>
      <c r="M290" s="30"/>
    </row>
    <row r="291" ht="15.75" customHeight="1">
      <c r="A291" s="32" t="s">
        <v>167</v>
      </c>
      <c r="B291" s="6"/>
      <c r="C291" s="6"/>
      <c r="D291" s="6"/>
      <c r="E291" s="6"/>
      <c r="F291" s="6"/>
      <c r="G291" s="6"/>
      <c r="H291" s="6"/>
      <c r="I291" s="6"/>
      <c r="J291" s="6"/>
      <c r="K291" s="6"/>
      <c r="L291" s="6"/>
      <c r="M291" s="17"/>
    </row>
    <row r="292" ht="15.75" customHeight="1">
      <c r="A292" s="32" t="s">
        <v>168</v>
      </c>
      <c r="B292" s="6"/>
      <c r="C292" s="6"/>
      <c r="D292" s="6"/>
      <c r="E292" s="6"/>
      <c r="F292" s="6"/>
      <c r="G292" s="6"/>
      <c r="H292" s="6"/>
      <c r="I292" s="6"/>
      <c r="J292" s="6"/>
      <c r="K292" s="6"/>
      <c r="L292" s="6"/>
      <c r="M292" s="17"/>
    </row>
    <row r="293" ht="15.75" customHeight="1">
      <c r="A293" s="32" t="s">
        <v>169</v>
      </c>
      <c r="B293" s="6"/>
      <c r="C293" s="6"/>
      <c r="D293" s="6"/>
      <c r="E293" s="6"/>
      <c r="F293" s="6"/>
      <c r="G293" s="6"/>
      <c r="H293" s="6"/>
      <c r="I293" s="6"/>
      <c r="J293" s="6"/>
      <c r="K293" s="6"/>
      <c r="L293" s="6"/>
      <c r="M293" s="17"/>
    </row>
    <row r="294" ht="15.75" customHeight="1">
      <c r="A294" s="116"/>
      <c r="B294" s="114"/>
      <c r="C294" s="114"/>
      <c r="D294" s="114"/>
      <c r="E294" s="114"/>
      <c r="F294" s="114"/>
      <c r="G294" s="114"/>
      <c r="H294" s="114"/>
      <c r="I294" s="114"/>
      <c r="J294" s="114"/>
      <c r="K294" s="114"/>
      <c r="L294" s="114"/>
      <c r="M294" s="115"/>
    </row>
    <row r="295" ht="15.75" customHeight="1">
      <c r="A295" s="33"/>
      <c r="B295" s="6"/>
      <c r="C295" s="6"/>
      <c r="D295" s="6"/>
      <c r="E295" s="6"/>
      <c r="F295" s="6"/>
      <c r="G295" s="6"/>
      <c r="H295" s="6"/>
      <c r="I295" s="6"/>
      <c r="J295" s="6"/>
      <c r="K295" s="6"/>
      <c r="L295" s="6"/>
      <c r="M295" s="17"/>
    </row>
    <row r="296" ht="15.75" customHeight="1">
      <c r="A296" s="33" t="s">
        <v>78</v>
      </c>
      <c r="B296" s="6"/>
      <c r="C296" s="6"/>
      <c r="D296" s="6"/>
      <c r="E296" s="6"/>
      <c r="F296" s="6"/>
      <c r="G296" s="6"/>
      <c r="H296" s="6"/>
      <c r="I296" s="6"/>
      <c r="J296" s="6"/>
      <c r="K296" s="6"/>
      <c r="L296" s="6"/>
      <c r="M296" s="17"/>
    </row>
    <row r="297" ht="15.75" customHeight="1">
      <c r="A297" s="34" t="s">
        <v>79</v>
      </c>
      <c r="B297" s="6"/>
      <c r="C297" s="6"/>
      <c r="D297" s="6"/>
      <c r="E297" s="6"/>
      <c r="F297" s="6"/>
      <c r="G297" s="6"/>
      <c r="H297" s="6"/>
      <c r="I297" s="6"/>
      <c r="J297" s="6"/>
      <c r="K297" s="6"/>
      <c r="L297" s="6"/>
      <c r="M297" s="17"/>
    </row>
    <row r="298" ht="15.75" customHeight="1">
      <c r="A298" s="35" t="s">
        <v>80</v>
      </c>
      <c r="B298" s="36"/>
      <c r="C298" s="36"/>
      <c r="D298" s="36"/>
      <c r="E298" s="36"/>
      <c r="F298" s="36"/>
      <c r="G298" s="36"/>
      <c r="H298" s="36"/>
      <c r="I298" s="36"/>
      <c r="J298" s="36"/>
      <c r="K298" s="36"/>
      <c r="L298" s="36"/>
      <c r="M298" s="37"/>
    </row>
    <row r="299" ht="15.75" customHeight="1">
      <c r="A299" s="112" t="s">
        <v>81</v>
      </c>
      <c r="B299" s="19"/>
      <c r="C299" s="19"/>
      <c r="D299" s="19"/>
      <c r="E299" s="19"/>
      <c r="F299" s="19"/>
      <c r="G299" s="19"/>
      <c r="H299" s="19"/>
      <c r="I299" s="19"/>
      <c r="J299" s="19"/>
      <c r="K299" s="19"/>
      <c r="L299" s="19"/>
      <c r="M299" s="92"/>
    </row>
    <row r="300" ht="15.75" customHeight="1">
      <c r="A300" s="113"/>
      <c r="B300" s="114"/>
      <c r="C300" s="114"/>
      <c r="D300" s="114"/>
      <c r="E300" s="114"/>
      <c r="F300" s="114"/>
      <c r="G300" s="114"/>
      <c r="H300" s="114"/>
      <c r="I300" s="114"/>
      <c r="J300" s="114"/>
      <c r="K300" s="114"/>
      <c r="L300" s="114"/>
      <c r="M300" s="115"/>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sheetData>
  <mergeCells count="689">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M287"/>
    <mergeCell ref="A288:M288"/>
    <mergeCell ref="A289:M289"/>
    <mergeCell ref="A297:M297"/>
    <mergeCell ref="A298:M298"/>
    <mergeCell ref="A299:M299"/>
    <mergeCell ref="A300:M300"/>
    <mergeCell ref="A290:M290"/>
    <mergeCell ref="A291:M291"/>
    <mergeCell ref="A292:M292"/>
    <mergeCell ref="A293:M293"/>
    <mergeCell ref="A294:M294"/>
    <mergeCell ref="A295:M295"/>
    <mergeCell ref="A296:M296"/>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170</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52"/>
      <c r="B10" s="7"/>
      <c r="C10" s="52"/>
      <c r="D10" s="7"/>
      <c r="E10" s="53">
        <f t="shared" ref="E10:E17" si="1">C10/$I$5</f>
        <v>0</v>
      </c>
      <c r="F10" s="7"/>
      <c r="G10" s="54"/>
      <c r="H10" s="6"/>
      <c r="I10" s="6"/>
      <c r="J10" s="6"/>
      <c r="K10" s="6"/>
      <c r="L10" s="6"/>
      <c r="M10" s="7"/>
    </row>
    <row r="11">
      <c r="A11" s="52"/>
      <c r="B11" s="7"/>
      <c r="C11" s="52"/>
      <c r="D11" s="7"/>
      <c r="E11" s="53">
        <f t="shared" si="1"/>
        <v>0</v>
      </c>
      <c r="F11" s="7"/>
      <c r="G11" s="54"/>
      <c r="H11" s="6"/>
      <c r="I11" s="6"/>
      <c r="J11" s="6"/>
      <c r="K11" s="6"/>
      <c r="L11" s="6"/>
      <c r="M11" s="7"/>
    </row>
    <row r="12">
      <c r="A12" s="52"/>
      <c r="B12" s="7"/>
      <c r="C12" s="52"/>
      <c r="D12" s="7"/>
      <c r="E12" s="53">
        <f t="shared" si="1"/>
        <v>0</v>
      </c>
      <c r="F12" s="7"/>
      <c r="G12" s="54"/>
      <c r="H12" s="6"/>
      <c r="I12" s="6"/>
      <c r="J12" s="6"/>
      <c r="K12" s="6"/>
      <c r="L12" s="6"/>
      <c r="M12" s="7"/>
    </row>
    <row r="13">
      <c r="A13" s="52"/>
      <c r="B13" s="7"/>
      <c r="C13" s="52"/>
      <c r="D13" s="7"/>
      <c r="E13" s="53">
        <f t="shared" si="1"/>
        <v>0</v>
      </c>
      <c r="F13" s="7"/>
      <c r="G13" s="54"/>
      <c r="H13" s="6"/>
      <c r="I13" s="6"/>
      <c r="J13" s="6"/>
      <c r="K13" s="6"/>
      <c r="L13" s="6"/>
      <c r="M13" s="7"/>
    </row>
    <row r="14">
      <c r="A14" s="52"/>
      <c r="B14" s="7"/>
      <c r="C14" s="52"/>
      <c r="D14" s="7"/>
      <c r="E14" s="53">
        <f t="shared" si="1"/>
        <v>0</v>
      </c>
      <c r="F14" s="7"/>
      <c r="G14" s="54"/>
      <c r="H14" s="6"/>
      <c r="I14" s="6"/>
      <c r="J14" s="6"/>
      <c r="K14" s="6"/>
      <c r="L14" s="6"/>
      <c r="M14" s="7"/>
    </row>
    <row r="15">
      <c r="A15" s="52"/>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t="s">
        <v>101</v>
      </c>
      <c r="B24" s="6"/>
      <c r="C24" s="7"/>
      <c r="D24" s="65"/>
      <c r="E24" s="7"/>
      <c r="F24" s="65"/>
      <c r="G24" s="7"/>
      <c r="H24" s="53">
        <f t="shared" ref="H24:H37" si="2">F24/$I$5</f>
        <v>0</v>
      </c>
      <c r="I24" s="7"/>
      <c r="J24" s="64">
        <v>0.019</v>
      </c>
      <c r="K24" s="7"/>
      <c r="L24" s="65"/>
      <c r="M24" s="7"/>
    </row>
    <row r="25" ht="15.75" customHeight="1">
      <c r="A25" s="64" t="s">
        <v>102</v>
      </c>
      <c r="B25" s="6"/>
      <c r="C25" s="7"/>
      <c r="D25" s="65"/>
      <c r="E25" s="7"/>
      <c r="F25" s="65"/>
      <c r="G25" s="7"/>
      <c r="H25" s="53">
        <f t="shared" si="2"/>
        <v>0</v>
      </c>
      <c r="I25" s="7"/>
      <c r="J25" s="65"/>
      <c r="K25" s="7"/>
      <c r="L25" s="65"/>
      <c r="M25" s="7"/>
    </row>
    <row r="26" ht="15.75" customHeight="1">
      <c r="A26" s="64" t="s">
        <v>171</v>
      </c>
      <c r="B26" s="6"/>
      <c r="C26" s="7"/>
      <c r="D26" s="65"/>
      <c r="E26" s="7"/>
      <c r="F26" s="65"/>
      <c r="G26" s="7"/>
      <c r="H26" s="53">
        <f t="shared" si="2"/>
        <v>0</v>
      </c>
      <c r="I26" s="7"/>
      <c r="J26" s="65"/>
      <c r="K26" s="7"/>
      <c r="L26" s="65"/>
      <c r="M26" s="7"/>
    </row>
    <row r="27" ht="15.75" customHeight="1">
      <c r="A27" s="65" t="s">
        <v>105</v>
      </c>
      <c r="B27" s="6"/>
      <c r="C27" s="7"/>
      <c r="D27" s="65"/>
      <c r="E27" s="7"/>
      <c r="F27" s="65"/>
      <c r="G27" s="7"/>
      <c r="H27" s="53">
        <f t="shared" si="2"/>
        <v>0</v>
      </c>
      <c r="I27" s="7"/>
      <c r="J27" s="65"/>
      <c r="K27" s="7"/>
      <c r="L27" s="65"/>
      <c r="M27" s="7"/>
    </row>
    <row r="28" ht="15.75" customHeight="1">
      <c r="A28" s="65" t="s">
        <v>106</v>
      </c>
      <c r="B28" s="6"/>
      <c r="C28" s="7"/>
      <c r="D28" s="65"/>
      <c r="E28" s="7"/>
      <c r="F28" s="65"/>
      <c r="G28" s="7"/>
      <c r="H28" s="53">
        <f t="shared" si="2"/>
        <v>0</v>
      </c>
      <c r="I28" s="7"/>
      <c r="J28" s="65"/>
      <c r="K28" s="7"/>
      <c r="L28" s="65"/>
      <c r="M28" s="7"/>
    </row>
    <row r="29" ht="15.75" customHeight="1">
      <c r="A29" s="65" t="s">
        <v>50</v>
      </c>
      <c r="B29" s="6"/>
      <c r="C29" s="7"/>
      <c r="D29" s="65"/>
      <c r="E29" s="7"/>
      <c r="F29" s="65"/>
      <c r="G29" s="7"/>
      <c r="H29" s="53">
        <f t="shared" si="2"/>
        <v>0</v>
      </c>
      <c r="I29" s="7"/>
      <c r="J29" s="65"/>
      <c r="K29" s="7"/>
      <c r="L29" s="65"/>
      <c r="M29" s="7"/>
    </row>
    <row r="30" ht="15.75" customHeight="1">
      <c r="A30" s="65" t="s">
        <v>50</v>
      </c>
      <c r="B30" s="6"/>
      <c r="C30" s="7"/>
      <c r="D30" s="65"/>
      <c r="E30" s="7"/>
      <c r="F30" s="65"/>
      <c r="G30" s="7"/>
      <c r="H30" s="53">
        <f t="shared" si="2"/>
        <v>0</v>
      </c>
      <c r="I30" s="7"/>
      <c r="J30" s="65"/>
      <c r="K30" s="7"/>
      <c r="L30" s="65"/>
      <c r="M30" s="7"/>
    </row>
    <row r="31" ht="15.75" customHeight="1">
      <c r="A31" s="65" t="s">
        <v>50</v>
      </c>
      <c r="B31" s="6"/>
      <c r="C31" s="7"/>
      <c r="D31" s="65"/>
      <c r="E31" s="7"/>
      <c r="F31" s="65"/>
      <c r="G31" s="7"/>
      <c r="H31" s="53">
        <f t="shared" si="2"/>
        <v>0</v>
      </c>
      <c r="I31" s="7"/>
      <c r="J31" s="65"/>
      <c r="K31" s="7"/>
      <c r="L31" s="65"/>
      <c r="M31" s="7"/>
    </row>
    <row r="32" ht="15.75" customHeight="1">
      <c r="A32" s="65" t="s">
        <v>50</v>
      </c>
      <c r="B32" s="6"/>
      <c r="C32" s="7"/>
      <c r="D32" s="65"/>
      <c r="E32" s="7"/>
      <c r="F32" s="65"/>
      <c r="G32" s="7"/>
      <c r="H32" s="53">
        <f t="shared" si="2"/>
        <v>0</v>
      </c>
      <c r="I32" s="7"/>
      <c r="J32" s="65"/>
      <c r="K32" s="7"/>
      <c r="L32" s="65"/>
      <c r="M32" s="7"/>
    </row>
    <row r="33" ht="15.75" customHeight="1">
      <c r="A33" s="65" t="s">
        <v>50</v>
      </c>
      <c r="B33" s="6"/>
      <c r="C33" s="7"/>
      <c r="D33" s="65"/>
      <c r="E33" s="7"/>
      <c r="F33" s="65"/>
      <c r="G33" s="7"/>
      <c r="H33" s="53">
        <f t="shared" si="2"/>
        <v>0</v>
      </c>
      <c r="I33" s="7"/>
      <c r="J33" s="65"/>
      <c r="K33" s="7"/>
      <c r="L33" s="65"/>
      <c r="M33" s="7"/>
    </row>
    <row r="34" ht="15.75" customHeight="1">
      <c r="A34" s="65" t="s">
        <v>50</v>
      </c>
      <c r="B34" s="6"/>
      <c r="C34" s="7"/>
      <c r="D34" s="65"/>
      <c r="E34" s="7"/>
      <c r="F34" s="65"/>
      <c r="G34" s="7"/>
      <c r="H34" s="53">
        <f t="shared" si="2"/>
        <v>0</v>
      </c>
      <c r="I34" s="7"/>
      <c r="J34" s="65"/>
      <c r="K34" s="7"/>
      <c r="L34" s="65"/>
      <c r="M34" s="7"/>
    </row>
    <row r="35" ht="15.75" customHeight="1">
      <c r="A35" s="65" t="s">
        <v>50</v>
      </c>
      <c r="B35" s="6"/>
      <c r="C35" s="7"/>
      <c r="D35" s="65"/>
      <c r="E35" s="7"/>
      <c r="F35" s="65"/>
      <c r="G35" s="7"/>
      <c r="H35" s="53">
        <f t="shared" si="2"/>
        <v>0</v>
      </c>
      <c r="I35" s="7"/>
      <c r="J35" s="65"/>
      <c r="K35" s="7"/>
      <c r="L35" s="65"/>
      <c r="M35" s="7"/>
    </row>
    <row r="36" ht="15.75" customHeight="1">
      <c r="A36" s="65" t="s">
        <v>50</v>
      </c>
      <c r="B36" s="6"/>
      <c r="C36" s="7"/>
      <c r="D36" s="65"/>
      <c r="E36" s="7"/>
      <c r="F36" s="65"/>
      <c r="G36" s="7"/>
      <c r="H36" s="53">
        <f t="shared" si="2"/>
        <v>0</v>
      </c>
      <c r="I36" s="7"/>
      <c r="J36" s="65"/>
      <c r="K36" s="7"/>
      <c r="L36" s="65"/>
      <c r="M36" s="7"/>
    </row>
    <row r="37" ht="15.75" customHeight="1">
      <c r="A37" s="65" t="s">
        <v>50</v>
      </c>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A - Calefactor 1</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B - Calefactor 2</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B - Termotanque</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v>2.0</v>
      </c>
      <c r="B112" s="71" t="s">
        <v>118</v>
      </c>
      <c r="C112" s="6"/>
      <c r="D112" s="7"/>
      <c r="E112" s="71">
        <v>30.0</v>
      </c>
      <c r="F112" s="6"/>
      <c r="G112" s="7"/>
      <c r="H112" s="75">
        <v>0.019</v>
      </c>
      <c r="I112" s="6"/>
      <c r="J112" s="7"/>
      <c r="K112" s="57">
        <f t="shared" si="5"/>
        <v>1.14</v>
      </c>
      <c r="L112" s="6"/>
      <c r="M112" s="7"/>
    </row>
    <row r="113" ht="16.5" customHeight="1">
      <c r="A113" s="74">
        <v>2.0</v>
      </c>
      <c r="B113" s="71" t="s">
        <v>118</v>
      </c>
      <c r="C113" s="6"/>
      <c r="D113" s="7"/>
      <c r="E113" s="71">
        <v>30.0</v>
      </c>
      <c r="F113" s="6"/>
      <c r="G113" s="7"/>
      <c r="H113" s="75">
        <v>0.025</v>
      </c>
      <c r="I113" s="6"/>
      <c r="J113" s="7"/>
      <c r="K113" s="57">
        <f t="shared" si="5"/>
        <v>1.5</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2.64</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Medidor - A</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v>2.0</v>
      </c>
      <c r="B124" s="71" t="s">
        <v>118</v>
      </c>
      <c r="C124" s="6"/>
      <c r="D124" s="7"/>
      <c r="E124" s="71">
        <v>30.0</v>
      </c>
      <c r="F124" s="6"/>
      <c r="G124" s="7"/>
      <c r="H124" s="75">
        <v>0.019</v>
      </c>
      <c r="I124" s="6"/>
      <c r="J124" s="7"/>
      <c r="K124" s="57">
        <f t="shared" si="6"/>
        <v>1.14</v>
      </c>
      <c r="L124" s="6"/>
      <c r="M124" s="7"/>
    </row>
    <row r="125" ht="15.75" customHeight="1">
      <c r="A125" s="74">
        <v>2.0</v>
      </c>
      <c r="B125" s="71" t="s">
        <v>118</v>
      </c>
      <c r="C125" s="6"/>
      <c r="D125" s="7"/>
      <c r="E125" s="71">
        <v>30.0</v>
      </c>
      <c r="F125" s="6"/>
      <c r="G125" s="7"/>
      <c r="H125" s="75">
        <v>0.025</v>
      </c>
      <c r="I125" s="6"/>
      <c r="J125" s="7"/>
      <c r="K125" s="57">
        <f t="shared" si="6"/>
        <v>1.5</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2.64</v>
      </c>
      <c r="L131" s="6"/>
      <c r="M131" s="7"/>
    </row>
    <row r="132" ht="15.75" customHeight="1">
      <c r="A132" s="21"/>
    </row>
    <row r="133" ht="15.75" customHeight="1">
      <c r="A133" s="56" t="s">
        <v>111</v>
      </c>
      <c r="B133" s="6"/>
      <c r="C133" s="6"/>
      <c r="D133" s="7"/>
      <c r="E133" s="65" t="str">
        <f>A27</f>
        <v>Medidor - A</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v>2.0</v>
      </c>
      <c r="B136" s="71" t="s">
        <v>118</v>
      </c>
      <c r="C136" s="6"/>
      <c r="D136" s="7"/>
      <c r="E136" s="71">
        <v>30.0</v>
      </c>
      <c r="F136" s="6"/>
      <c r="G136" s="7"/>
      <c r="H136" s="75">
        <v>0.019</v>
      </c>
      <c r="I136" s="6"/>
      <c r="J136" s="7"/>
      <c r="K136" s="57">
        <f t="shared" si="7"/>
        <v>1.14</v>
      </c>
      <c r="L136" s="6"/>
      <c r="M136" s="7"/>
    </row>
    <row r="137" ht="15.75" customHeight="1">
      <c r="A137" s="74">
        <v>2.0</v>
      </c>
      <c r="B137" s="71" t="s">
        <v>118</v>
      </c>
      <c r="C137" s="6"/>
      <c r="D137" s="7"/>
      <c r="E137" s="71">
        <v>30.0</v>
      </c>
      <c r="F137" s="6"/>
      <c r="G137" s="7"/>
      <c r="H137" s="75">
        <v>0.025</v>
      </c>
      <c r="I137" s="6"/>
      <c r="J137" s="7"/>
      <c r="K137" s="57">
        <f t="shared" si="7"/>
        <v>1.5</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2.64</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A28</f>
        <v>A - B</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v>2.0</v>
      </c>
      <c r="B148" s="71" t="s">
        <v>118</v>
      </c>
      <c r="C148" s="6"/>
      <c r="D148" s="7"/>
      <c r="E148" s="71">
        <v>30.0</v>
      </c>
      <c r="F148" s="6"/>
      <c r="G148" s="7"/>
      <c r="H148" s="75">
        <v>0.019</v>
      </c>
      <c r="I148" s="6"/>
      <c r="J148" s="7"/>
      <c r="K148" s="57">
        <f t="shared" si="8"/>
        <v>1.14</v>
      </c>
      <c r="L148" s="6"/>
      <c r="M148" s="7"/>
    </row>
    <row r="149" ht="15.75" customHeight="1">
      <c r="A149" s="74">
        <v>2.0</v>
      </c>
      <c r="B149" s="71" t="s">
        <v>118</v>
      </c>
      <c r="C149" s="6"/>
      <c r="D149" s="7"/>
      <c r="E149" s="71">
        <v>30.0</v>
      </c>
      <c r="F149" s="6"/>
      <c r="G149" s="7"/>
      <c r="H149" s="75">
        <v>0.025</v>
      </c>
      <c r="I149" s="6"/>
      <c r="J149" s="7"/>
      <c r="K149" s="57">
        <f t="shared" si="8"/>
        <v>1.5</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2.64</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v>2.0</v>
      </c>
      <c r="B160" s="71" t="s">
        <v>118</v>
      </c>
      <c r="C160" s="6"/>
      <c r="D160" s="7"/>
      <c r="E160" s="71">
        <v>30.0</v>
      </c>
      <c r="F160" s="6"/>
      <c r="G160" s="7"/>
      <c r="H160" s="75">
        <v>0.019</v>
      </c>
      <c r="I160" s="6"/>
      <c r="J160" s="7"/>
      <c r="K160" s="57">
        <f t="shared" si="9"/>
        <v>1.14</v>
      </c>
      <c r="L160" s="6"/>
      <c r="M160" s="7"/>
    </row>
    <row r="161" ht="15.75" customHeight="1">
      <c r="A161" s="74">
        <v>2.0</v>
      </c>
      <c r="B161" s="71" t="s">
        <v>118</v>
      </c>
      <c r="C161" s="6"/>
      <c r="D161" s="7"/>
      <c r="E161" s="71">
        <v>30.0</v>
      </c>
      <c r="F161" s="6"/>
      <c r="G161" s="7"/>
      <c r="H161" s="75">
        <v>0.025</v>
      </c>
      <c r="I161" s="6"/>
      <c r="J161" s="7"/>
      <c r="K161" s="57">
        <f t="shared" si="9"/>
        <v>1.5</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2.64</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v>2.0</v>
      </c>
      <c r="B172" s="71" t="s">
        <v>118</v>
      </c>
      <c r="C172" s="6"/>
      <c r="D172" s="7"/>
      <c r="E172" s="71">
        <v>30.0</v>
      </c>
      <c r="F172" s="6"/>
      <c r="G172" s="7"/>
      <c r="H172" s="75">
        <v>0.019</v>
      </c>
      <c r="I172" s="6"/>
      <c r="J172" s="7"/>
      <c r="K172" s="57">
        <f t="shared" si="10"/>
        <v>1.14</v>
      </c>
      <c r="L172" s="6"/>
      <c r="M172" s="7"/>
    </row>
    <row r="173" ht="15.75" customHeight="1">
      <c r="A173" s="74">
        <v>2.0</v>
      </c>
      <c r="B173" s="71" t="s">
        <v>118</v>
      </c>
      <c r="C173" s="6"/>
      <c r="D173" s="7"/>
      <c r="E173" s="71">
        <v>30.0</v>
      </c>
      <c r="F173" s="6"/>
      <c r="G173" s="7"/>
      <c r="H173" s="75">
        <v>0.025</v>
      </c>
      <c r="I173" s="6"/>
      <c r="J173" s="7"/>
      <c r="K173" s="57">
        <f t="shared" si="10"/>
        <v>1.5</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2.64</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v>2.0</v>
      </c>
      <c r="B184" s="71" t="s">
        <v>118</v>
      </c>
      <c r="C184" s="6"/>
      <c r="D184" s="7"/>
      <c r="E184" s="71">
        <v>30.0</v>
      </c>
      <c r="F184" s="6"/>
      <c r="G184" s="7"/>
      <c r="H184" s="75">
        <v>0.019</v>
      </c>
      <c r="I184" s="6"/>
      <c r="J184" s="7"/>
      <c r="K184" s="57">
        <f t="shared" si="11"/>
        <v>1.14</v>
      </c>
      <c r="L184" s="6"/>
      <c r="M184" s="7"/>
    </row>
    <row r="185" ht="15.75" customHeight="1">
      <c r="A185" s="74">
        <v>2.0</v>
      </c>
      <c r="B185" s="71" t="s">
        <v>118</v>
      </c>
      <c r="C185" s="6"/>
      <c r="D185" s="7"/>
      <c r="E185" s="71">
        <v>30.0</v>
      </c>
      <c r="F185" s="6"/>
      <c r="G185" s="7"/>
      <c r="H185" s="75">
        <v>0.025</v>
      </c>
      <c r="I185" s="6"/>
      <c r="J185" s="7"/>
      <c r="K185" s="57">
        <f t="shared" si="11"/>
        <v>1.5</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2.64</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v>2.0</v>
      </c>
      <c r="B196" s="71" t="s">
        <v>118</v>
      </c>
      <c r="C196" s="6"/>
      <c r="D196" s="7"/>
      <c r="E196" s="71">
        <v>30.0</v>
      </c>
      <c r="F196" s="6"/>
      <c r="G196" s="7"/>
      <c r="H196" s="75">
        <v>0.019</v>
      </c>
      <c r="I196" s="6"/>
      <c r="J196" s="7"/>
      <c r="K196" s="57">
        <f t="shared" si="12"/>
        <v>1.14</v>
      </c>
      <c r="L196" s="6"/>
      <c r="M196" s="7"/>
    </row>
    <row r="197" ht="15.75" customHeight="1">
      <c r="A197" s="74">
        <v>2.0</v>
      </c>
      <c r="B197" s="71" t="s">
        <v>118</v>
      </c>
      <c r="C197" s="6"/>
      <c r="D197" s="7"/>
      <c r="E197" s="71">
        <v>30.0</v>
      </c>
      <c r="F197" s="6"/>
      <c r="G197" s="7"/>
      <c r="H197" s="75">
        <v>0.025</v>
      </c>
      <c r="I197" s="6"/>
      <c r="J197" s="7"/>
      <c r="K197" s="57">
        <f t="shared" si="12"/>
        <v>1.5</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2.64</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v>2.0</v>
      </c>
      <c r="B208" s="71" t="s">
        <v>118</v>
      </c>
      <c r="C208" s="6"/>
      <c r="D208" s="7"/>
      <c r="E208" s="71">
        <v>30.0</v>
      </c>
      <c r="F208" s="6"/>
      <c r="G208" s="7"/>
      <c r="H208" s="75">
        <v>0.019</v>
      </c>
      <c r="I208" s="6"/>
      <c r="J208" s="7"/>
      <c r="K208" s="57">
        <f t="shared" si="13"/>
        <v>1.14</v>
      </c>
      <c r="L208" s="6"/>
      <c r="M208" s="7"/>
    </row>
    <row r="209" ht="15.75" customHeight="1">
      <c r="A209" s="74">
        <v>2.0</v>
      </c>
      <c r="B209" s="71" t="s">
        <v>118</v>
      </c>
      <c r="C209" s="6"/>
      <c r="D209" s="7"/>
      <c r="E209" s="71">
        <v>30.0</v>
      </c>
      <c r="F209" s="6"/>
      <c r="G209" s="7"/>
      <c r="H209" s="75">
        <v>0.025</v>
      </c>
      <c r="I209" s="6"/>
      <c r="J209" s="7"/>
      <c r="K209" s="57">
        <f t="shared" si="13"/>
        <v>1.5</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2.64</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66" si="14">A24</f>
        <v>A - Calefactor 1</v>
      </c>
      <c r="B264" s="7"/>
      <c r="C264" s="57" t="str">
        <f t="shared" ref="C264:C274" si="15">D24</f>
        <v/>
      </c>
      <c r="D264" s="6"/>
      <c r="E264" s="57">
        <f t="shared" ref="E264:E274" si="16">H24</f>
        <v>0</v>
      </c>
      <c r="F264" s="7"/>
      <c r="G264" s="90">
        <f t="shared" ref="G264:G274" si="17">J24/1000</f>
        <v>0.000019</v>
      </c>
      <c r="H264" s="90" t="str">
        <f t="shared" ref="H264:H274" si="18">L24</f>
        <v/>
      </c>
      <c r="I264" s="57">
        <f>K95</f>
        <v>0</v>
      </c>
      <c r="J264" s="91">
        <f t="shared" ref="J264:J274" si="19">C264+I264</f>
        <v>0</v>
      </c>
      <c r="K264" s="92"/>
      <c r="L264" s="93"/>
      <c r="M264" s="94"/>
    </row>
    <row r="265" ht="15.75" customHeight="1">
      <c r="A265" s="57" t="str">
        <f t="shared" si="14"/>
        <v>B - Calefactor 2</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B - Termotanque</v>
      </c>
      <c r="B266" s="7"/>
      <c r="C266" s="57" t="str">
        <f t="shared" si="15"/>
        <v/>
      </c>
      <c r="D266" s="6"/>
      <c r="E266" s="57">
        <f t="shared" si="16"/>
        <v>0</v>
      </c>
      <c r="F266" s="7"/>
      <c r="G266" s="90">
        <f t="shared" si="17"/>
        <v>0</v>
      </c>
      <c r="H266" s="90" t="str">
        <f t="shared" si="18"/>
        <v/>
      </c>
      <c r="I266" s="57">
        <f>K119</f>
        <v>2.64</v>
      </c>
      <c r="J266" s="91">
        <f t="shared" si="19"/>
        <v>2.64</v>
      </c>
      <c r="K266" s="92"/>
      <c r="L266" s="95"/>
      <c r="M266" s="96"/>
    </row>
    <row r="267" ht="15.75" customHeight="1">
      <c r="A267" s="57"/>
      <c r="B267" s="7"/>
      <c r="C267" s="57" t="str">
        <f t="shared" si="15"/>
        <v/>
      </c>
      <c r="D267" s="6"/>
      <c r="E267" s="57">
        <f t="shared" si="16"/>
        <v>0</v>
      </c>
      <c r="F267" s="7"/>
      <c r="G267" s="90">
        <f t="shared" si="17"/>
        <v>0</v>
      </c>
      <c r="H267" s="90" t="str">
        <f t="shared" si="18"/>
        <v/>
      </c>
      <c r="I267" s="57">
        <f>K131</f>
        <v>2.64</v>
      </c>
      <c r="J267" s="91">
        <f t="shared" si="19"/>
        <v>2.64</v>
      </c>
      <c r="K267" s="92"/>
      <c r="L267" s="95"/>
      <c r="M267" s="96"/>
    </row>
    <row r="268" ht="15.75" customHeight="1">
      <c r="A268" s="57" t="str">
        <f t="shared" ref="A268:A269" si="20">A27</f>
        <v>Medidor - A</v>
      </c>
      <c r="B268" s="7"/>
      <c r="C268" s="57" t="str">
        <f t="shared" si="15"/>
        <v/>
      </c>
      <c r="D268" s="6"/>
      <c r="E268" s="57">
        <f t="shared" si="16"/>
        <v>0</v>
      </c>
      <c r="F268" s="7"/>
      <c r="G268" s="90">
        <f t="shared" si="17"/>
        <v>0</v>
      </c>
      <c r="H268" s="90" t="str">
        <f t="shared" si="18"/>
        <v/>
      </c>
      <c r="I268" s="57">
        <f>K143</f>
        <v>2.64</v>
      </c>
      <c r="J268" s="91">
        <f t="shared" si="19"/>
        <v>2.64</v>
      </c>
      <c r="K268" s="92"/>
      <c r="L268" s="95"/>
      <c r="M268" s="96"/>
    </row>
    <row r="269" ht="15.75" customHeight="1">
      <c r="A269" s="57" t="str">
        <f t="shared" si="20"/>
        <v>A - B</v>
      </c>
      <c r="B269" s="7"/>
      <c r="C269" s="57" t="str">
        <f t="shared" si="15"/>
        <v/>
      </c>
      <c r="D269" s="6"/>
      <c r="E269" s="57">
        <f t="shared" si="16"/>
        <v>0</v>
      </c>
      <c r="F269" s="7"/>
      <c r="G269" s="90">
        <f t="shared" si="17"/>
        <v>0</v>
      </c>
      <c r="H269" s="90" t="str">
        <f t="shared" si="18"/>
        <v/>
      </c>
      <c r="I269" s="57">
        <f>K155</f>
        <v>2.64</v>
      </c>
      <c r="J269" s="91">
        <f t="shared" si="19"/>
        <v>2.64</v>
      </c>
      <c r="K269" s="92"/>
      <c r="L269" s="95"/>
      <c r="M269" s="96"/>
    </row>
    <row r="270" ht="15.75" customHeight="1">
      <c r="A270" s="57" t="str">
        <f t="shared" ref="A270:A274" si="21">A30</f>
        <v>-</v>
      </c>
      <c r="B270" s="7"/>
      <c r="C270" s="57" t="str">
        <f t="shared" si="15"/>
        <v/>
      </c>
      <c r="D270" s="6"/>
      <c r="E270" s="57">
        <f t="shared" si="16"/>
        <v>0</v>
      </c>
      <c r="F270" s="7"/>
      <c r="G270" s="90">
        <f t="shared" si="17"/>
        <v>0</v>
      </c>
      <c r="H270" s="90" t="str">
        <f t="shared" si="18"/>
        <v/>
      </c>
      <c r="I270" s="57">
        <f>K167</f>
        <v>2.64</v>
      </c>
      <c r="J270" s="91">
        <f t="shared" si="19"/>
        <v>2.64</v>
      </c>
      <c r="K270" s="92"/>
      <c r="L270" s="95"/>
      <c r="M270" s="96"/>
    </row>
    <row r="271" ht="15.75" customHeight="1">
      <c r="A271" s="57" t="str">
        <f t="shared" si="21"/>
        <v>-</v>
      </c>
      <c r="B271" s="7"/>
      <c r="C271" s="57" t="str">
        <f t="shared" si="15"/>
        <v/>
      </c>
      <c r="D271" s="6"/>
      <c r="E271" s="57">
        <f t="shared" si="16"/>
        <v>0</v>
      </c>
      <c r="F271" s="7"/>
      <c r="G271" s="90">
        <f t="shared" si="17"/>
        <v>0</v>
      </c>
      <c r="H271" s="90" t="str">
        <f t="shared" si="18"/>
        <v/>
      </c>
      <c r="I271" s="57">
        <f>K179</f>
        <v>2.64</v>
      </c>
      <c r="J271" s="91">
        <f t="shared" si="19"/>
        <v>2.64</v>
      </c>
      <c r="K271" s="92"/>
      <c r="L271" s="95"/>
      <c r="M271" s="96"/>
    </row>
    <row r="272" ht="15.75" customHeight="1">
      <c r="A272" s="57" t="str">
        <f t="shared" si="21"/>
        <v>-</v>
      </c>
      <c r="B272" s="6"/>
      <c r="C272" s="57" t="str">
        <f t="shared" si="15"/>
        <v/>
      </c>
      <c r="D272" s="6"/>
      <c r="E272" s="57">
        <f t="shared" si="16"/>
        <v>0</v>
      </c>
      <c r="F272" s="7"/>
      <c r="G272" s="90">
        <f t="shared" si="17"/>
        <v>0</v>
      </c>
      <c r="H272" s="90" t="str">
        <f t="shared" si="18"/>
        <v/>
      </c>
      <c r="I272" s="57">
        <f>K191</f>
        <v>2.64</v>
      </c>
      <c r="J272" s="91">
        <f t="shared" si="19"/>
        <v>2.64</v>
      </c>
      <c r="K272" s="92"/>
      <c r="L272" s="95"/>
      <c r="M272" s="96"/>
    </row>
    <row r="273" ht="15.75" customHeight="1">
      <c r="A273" s="57" t="str">
        <f t="shared" si="21"/>
        <v>-</v>
      </c>
      <c r="B273" s="6"/>
      <c r="C273" s="57" t="str">
        <f t="shared" si="15"/>
        <v/>
      </c>
      <c r="D273" s="6"/>
      <c r="E273" s="57">
        <f t="shared" si="16"/>
        <v>0</v>
      </c>
      <c r="F273" s="7"/>
      <c r="G273" s="90">
        <f t="shared" si="17"/>
        <v>0</v>
      </c>
      <c r="H273" s="90" t="str">
        <f t="shared" si="18"/>
        <v/>
      </c>
      <c r="I273" s="57">
        <f>K203</f>
        <v>2.64</v>
      </c>
      <c r="J273" s="91">
        <f t="shared" si="19"/>
        <v>2.64</v>
      </c>
      <c r="K273" s="92"/>
      <c r="L273" s="95"/>
      <c r="M273" s="96"/>
    </row>
    <row r="274" ht="15.75" customHeight="1">
      <c r="A274" s="97" t="str">
        <f t="shared" si="21"/>
        <v>-</v>
      </c>
      <c r="B274" s="98"/>
      <c r="C274" s="57" t="str">
        <f t="shared" si="15"/>
        <v/>
      </c>
      <c r="D274" s="6"/>
      <c r="E274" s="57">
        <f t="shared" si="16"/>
        <v>0</v>
      </c>
      <c r="F274" s="7"/>
      <c r="G274" s="90">
        <f t="shared" si="17"/>
        <v>0</v>
      </c>
      <c r="H274" s="90" t="str">
        <f t="shared" si="18"/>
        <v/>
      </c>
      <c r="I274" s="57">
        <f>K215</f>
        <v>2.64</v>
      </c>
      <c r="J274" s="99">
        <f t="shared" si="19"/>
        <v>2.64</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154</v>
      </c>
      <c r="B282" s="7"/>
      <c r="C282" s="103" t="s">
        <v>155</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156</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157</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c r="A287" s="108"/>
      <c r="B287" s="6"/>
      <c r="C287" s="6"/>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9" t="s">
        <v>158</v>
      </c>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ht="15.75" customHeight="1">
      <c r="A289" s="110"/>
      <c r="B289" s="9"/>
      <c r="C289" s="9"/>
      <c r="D289" s="9"/>
      <c r="E289" s="9"/>
      <c r="F289" s="9"/>
      <c r="G289" s="9"/>
      <c r="H289" s="9"/>
      <c r="I289" s="9"/>
      <c r="J289" s="9"/>
      <c r="K289" s="9"/>
      <c r="L289" s="9"/>
      <c r="M289" s="10"/>
    </row>
    <row r="290" ht="15.75" customHeight="1">
      <c r="A290" s="28" t="s">
        <v>73</v>
      </c>
      <c r="B290" s="29"/>
      <c r="C290" s="29"/>
      <c r="D290" s="29"/>
      <c r="E290" s="29"/>
      <c r="F290" s="29"/>
      <c r="G290" s="29"/>
      <c r="H290" s="29"/>
      <c r="I290" s="29"/>
      <c r="J290" s="29"/>
      <c r="K290" s="29"/>
      <c r="L290" s="29"/>
      <c r="M290" s="30"/>
    </row>
    <row r="291" ht="15.75" customHeight="1">
      <c r="A291" s="32" t="s">
        <v>172</v>
      </c>
      <c r="B291" s="6"/>
      <c r="C291" s="6"/>
      <c r="D291" s="6"/>
      <c r="E291" s="6"/>
      <c r="F291" s="6"/>
      <c r="G291" s="6"/>
      <c r="H291" s="6"/>
      <c r="I291" s="6"/>
      <c r="J291" s="6"/>
      <c r="K291" s="6"/>
      <c r="L291" s="6"/>
      <c r="M291" s="17"/>
    </row>
    <row r="292" ht="15.75" customHeight="1">
      <c r="A292" s="32" t="s">
        <v>173</v>
      </c>
      <c r="B292" s="6"/>
      <c r="C292" s="6"/>
      <c r="D292" s="6"/>
      <c r="E292" s="6"/>
      <c r="F292" s="6"/>
      <c r="G292" s="6"/>
      <c r="H292" s="6"/>
      <c r="I292" s="6"/>
      <c r="J292" s="6"/>
      <c r="K292" s="6"/>
      <c r="L292" s="6"/>
      <c r="M292" s="17"/>
    </row>
    <row r="293" ht="15.75" customHeight="1">
      <c r="A293" s="32" t="s">
        <v>174</v>
      </c>
      <c r="B293" s="6"/>
      <c r="C293" s="6"/>
      <c r="D293" s="6"/>
      <c r="E293" s="6"/>
      <c r="F293" s="6"/>
      <c r="G293" s="6"/>
      <c r="H293" s="6"/>
      <c r="I293" s="6"/>
      <c r="J293" s="6"/>
      <c r="K293" s="6"/>
      <c r="L293" s="6"/>
      <c r="M293" s="17"/>
    </row>
    <row r="294" ht="15.75" customHeight="1">
      <c r="A294" s="116"/>
      <c r="B294" s="114"/>
      <c r="C294" s="114"/>
      <c r="D294" s="114"/>
      <c r="E294" s="114"/>
      <c r="F294" s="114"/>
      <c r="G294" s="114"/>
      <c r="H294" s="114"/>
      <c r="I294" s="114"/>
      <c r="J294" s="114"/>
      <c r="K294" s="114"/>
      <c r="L294" s="114"/>
      <c r="M294" s="115"/>
    </row>
    <row r="295" ht="15.75" customHeight="1">
      <c r="A295" s="33"/>
      <c r="B295" s="6"/>
      <c r="C295" s="6"/>
      <c r="D295" s="6"/>
      <c r="E295" s="6"/>
      <c r="F295" s="6"/>
      <c r="G295" s="6"/>
      <c r="H295" s="6"/>
      <c r="I295" s="6"/>
      <c r="J295" s="6"/>
      <c r="K295" s="6"/>
      <c r="L295" s="6"/>
      <c r="M295" s="17"/>
    </row>
    <row r="296" ht="15.75" customHeight="1">
      <c r="A296" s="33" t="s">
        <v>78</v>
      </c>
      <c r="B296" s="6"/>
      <c r="C296" s="6"/>
      <c r="D296" s="6"/>
      <c r="E296" s="6"/>
      <c r="F296" s="6"/>
      <c r="G296" s="6"/>
      <c r="H296" s="6"/>
      <c r="I296" s="6"/>
      <c r="J296" s="6"/>
      <c r="K296" s="6"/>
      <c r="L296" s="6"/>
      <c r="M296" s="17"/>
    </row>
    <row r="297" ht="15.75" customHeight="1">
      <c r="A297" s="34" t="s">
        <v>79</v>
      </c>
      <c r="B297" s="6"/>
      <c r="C297" s="6"/>
      <c r="D297" s="6"/>
      <c r="E297" s="6"/>
      <c r="F297" s="6"/>
      <c r="G297" s="6"/>
      <c r="H297" s="6"/>
      <c r="I297" s="6"/>
      <c r="J297" s="6"/>
      <c r="K297" s="6"/>
      <c r="L297" s="6"/>
      <c r="M297" s="17"/>
    </row>
    <row r="298" ht="15.75" customHeight="1">
      <c r="A298" s="35" t="s">
        <v>80</v>
      </c>
      <c r="B298" s="36"/>
      <c r="C298" s="36"/>
      <c r="D298" s="36"/>
      <c r="E298" s="36"/>
      <c r="F298" s="36"/>
      <c r="G298" s="36"/>
      <c r="H298" s="36"/>
      <c r="I298" s="36"/>
      <c r="J298" s="36"/>
      <c r="K298" s="36"/>
      <c r="L298" s="36"/>
      <c r="M298" s="37"/>
    </row>
    <row r="299" ht="15.75" customHeight="1">
      <c r="A299" s="112" t="s">
        <v>81</v>
      </c>
      <c r="B299" s="19"/>
      <c r="C299" s="19"/>
      <c r="D299" s="19"/>
      <c r="E299" s="19"/>
      <c r="F299" s="19"/>
      <c r="G299" s="19"/>
      <c r="H299" s="19"/>
      <c r="I299" s="19"/>
      <c r="J299" s="19"/>
      <c r="K299" s="19"/>
      <c r="L299" s="19"/>
      <c r="M299" s="92"/>
    </row>
    <row r="300" ht="15.75" customHeight="1">
      <c r="A300" s="113"/>
      <c r="B300" s="114"/>
      <c r="C300" s="114"/>
      <c r="D300" s="114"/>
      <c r="E300" s="114"/>
      <c r="F300" s="114"/>
      <c r="G300" s="114"/>
      <c r="H300" s="114"/>
      <c r="I300" s="114"/>
      <c r="J300" s="114"/>
      <c r="K300" s="114"/>
      <c r="L300" s="114"/>
      <c r="M300" s="115"/>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sheetData>
  <mergeCells count="689">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M287"/>
    <mergeCell ref="A288:M288"/>
    <mergeCell ref="A289:M289"/>
    <mergeCell ref="A297:M297"/>
    <mergeCell ref="A298:M298"/>
    <mergeCell ref="A299:M299"/>
    <mergeCell ref="A300:M300"/>
    <mergeCell ref="A290:M290"/>
    <mergeCell ref="A291:M291"/>
    <mergeCell ref="A292:M292"/>
    <mergeCell ref="A293:M293"/>
    <mergeCell ref="A294:M294"/>
    <mergeCell ref="A295:M295"/>
    <mergeCell ref="A296:M296"/>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2" width="9.43"/>
    <col customWidth="1" min="3" max="4" width="8.43"/>
    <col customWidth="1" min="5" max="5" width="9.29"/>
    <col customWidth="1" min="6" max="6" width="9.71"/>
    <col customWidth="1" min="7" max="7" width="9.57"/>
    <col customWidth="1" min="8" max="8" width="9.0"/>
    <col customWidth="1" min="9" max="9" width="8.71"/>
    <col customWidth="1" min="10" max="10" width="7.71"/>
    <col customWidth="1" min="11" max="11" width="9.0"/>
    <col customWidth="1" min="12" max="12" width="9.57"/>
    <col customWidth="1" min="13" max="13" width="9.43"/>
    <col customWidth="1" min="14" max="31"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84</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row>
    <row r="6">
      <c r="A6" s="44"/>
      <c r="B6" s="6"/>
      <c r="C6" s="6"/>
      <c r="D6" s="6"/>
      <c r="E6" s="6"/>
      <c r="F6" s="6"/>
      <c r="G6" s="6"/>
      <c r="H6" s="6"/>
      <c r="I6" s="6"/>
      <c r="J6" s="6"/>
      <c r="K6" s="6"/>
      <c r="L6" s="6"/>
      <c r="M6" s="7"/>
    </row>
    <row r="7">
      <c r="A7" s="48" t="s">
        <v>175</v>
      </c>
      <c r="B7" s="6"/>
      <c r="C7" s="6"/>
      <c r="D7" s="6"/>
      <c r="E7" s="6"/>
      <c r="F7" s="6"/>
      <c r="G7" s="6"/>
      <c r="H7" s="6"/>
      <c r="I7" s="6"/>
      <c r="J7" s="6"/>
      <c r="K7" s="6"/>
      <c r="L7" s="6"/>
      <c r="M7" s="7"/>
    </row>
    <row r="8">
      <c r="A8" s="49" t="s">
        <v>89</v>
      </c>
      <c r="B8" s="6"/>
      <c r="C8" s="6"/>
      <c r="D8" s="6"/>
      <c r="E8" s="6"/>
      <c r="F8" s="6"/>
      <c r="G8" s="6"/>
      <c r="H8" s="6"/>
      <c r="I8" s="6"/>
      <c r="J8" s="6"/>
      <c r="K8" s="6"/>
      <c r="L8" s="6"/>
      <c r="M8" s="7"/>
    </row>
    <row r="9">
      <c r="A9" s="50" t="s">
        <v>90</v>
      </c>
      <c r="B9" s="7"/>
      <c r="C9" s="51" t="s">
        <v>91</v>
      </c>
      <c r="D9" s="7"/>
      <c r="E9" s="51" t="s">
        <v>92</v>
      </c>
      <c r="F9" s="7"/>
      <c r="G9" s="51" t="s">
        <v>93</v>
      </c>
      <c r="H9" s="6"/>
      <c r="I9" s="6"/>
      <c r="J9" s="6"/>
      <c r="K9" s="6"/>
      <c r="L9" s="6"/>
      <c r="M9" s="7"/>
    </row>
    <row r="10">
      <c r="A10" s="117" t="s">
        <v>176</v>
      </c>
      <c r="B10" s="7"/>
      <c r="C10" s="52"/>
      <c r="D10" s="7"/>
      <c r="E10" s="53">
        <f t="shared" ref="E10:E17" si="1">C10/$I$5</f>
        <v>0</v>
      </c>
      <c r="F10" s="7"/>
      <c r="G10" s="54"/>
      <c r="H10" s="6"/>
      <c r="I10" s="6"/>
      <c r="J10" s="6"/>
      <c r="K10" s="6"/>
      <c r="L10" s="6"/>
      <c r="M10" s="7"/>
    </row>
    <row r="11">
      <c r="A11" s="117" t="s">
        <v>177</v>
      </c>
      <c r="B11" s="7"/>
      <c r="C11" s="52"/>
      <c r="D11" s="7"/>
      <c r="E11" s="53">
        <f t="shared" si="1"/>
        <v>0</v>
      </c>
      <c r="F11" s="7"/>
      <c r="G11" s="54"/>
      <c r="H11" s="6"/>
      <c r="I11" s="6"/>
      <c r="J11" s="6"/>
      <c r="K11" s="6"/>
      <c r="L11" s="6"/>
      <c r="M11" s="7"/>
    </row>
    <row r="12">
      <c r="A12" s="117" t="s">
        <v>178</v>
      </c>
      <c r="B12" s="7"/>
      <c r="C12" s="52"/>
      <c r="D12" s="7"/>
      <c r="E12" s="53">
        <f t="shared" si="1"/>
        <v>0</v>
      </c>
      <c r="F12" s="7"/>
      <c r="G12" s="54"/>
      <c r="H12" s="6"/>
      <c r="I12" s="6"/>
      <c r="J12" s="6"/>
      <c r="K12" s="6"/>
      <c r="L12" s="6"/>
      <c r="M12" s="7"/>
    </row>
    <row r="13">
      <c r="A13" s="117" t="s">
        <v>179</v>
      </c>
      <c r="B13" s="7"/>
      <c r="C13" s="52"/>
      <c r="D13" s="7"/>
      <c r="E13" s="53">
        <f t="shared" si="1"/>
        <v>0</v>
      </c>
      <c r="F13" s="7"/>
      <c r="G13" s="54"/>
      <c r="H13" s="6"/>
      <c r="I13" s="6"/>
      <c r="J13" s="6"/>
      <c r="K13" s="6"/>
      <c r="L13" s="6"/>
      <c r="M13" s="7"/>
    </row>
    <row r="14">
      <c r="A14" s="117" t="s">
        <v>180</v>
      </c>
      <c r="B14" s="7"/>
      <c r="C14" s="52"/>
      <c r="D14" s="7"/>
      <c r="E14" s="53">
        <f t="shared" si="1"/>
        <v>0</v>
      </c>
      <c r="F14" s="7"/>
      <c r="G14" s="54"/>
      <c r="H14" s="6"/>
      <c r="I14" s="6"/>
      <c r="J14" s="6"/>
      <c r="K14" s="6"/>
      <c r="L14" s="6"/>
      <c r="M14" s="7"/>
    </row>
    <row r="15">
      <c r="A15" s="117" t="s">
        <v>181</v>
      </c>
      <c r="B15" s="7"/>
      <c r="C15" s="52"/>
      <c r="D15" s="7"/>
      <c r="E15" s="53">
        <f t="shared" si="1"/>
        <v>0</v>
      </c>
      <c r="F15" s="7"/>
      <c r="G15" s="54"/>
      <c r="H15" s="6"/>
      <c r="I15" s="6"/>
      <c r="J15" s="6"/>
      <c r="K15" s="6"/>
      <c r="L15" s="6"/>
      <c r="M15" s="7"/>
    </row>
    <row r="16">
      <c r="A16" s="52"/>
      <c r="B16" s="7"/>
      <c r="C16" s="52"/>
      <c r="D16" s="7"/>
      <c r="E16" s="53">
        <f t="shared" si="1"/>
        <v>0</v>
      </c>
      <c r="F16" s="7"/>
      <c r="G16" s="54"/>
      <c r="H16" s="6"/>
      <c r="I16" s="6"/>
      <c r="J16" s="6"/>
      <c r="K16" s="6"/>
      <c r="L16" s="6"/>
      <c r="M16" s="7"/>
    </row>
    <row r="17">
      <c r="A17" s="52"/>
      <c r="B17" s="7"/>
      <c r="C17" s="52"/>
      <c r="D17" s="7"/>
      <c r="E17" s="53">
        <f t="shared" si="1"/>
        <v>0</v>
      </c>
      <c r="F17" s="7"/>
      <c r="G17" s="54"/>
      <c r="H17" s="6"/>
      <c r="I17" s="6"/>
      <c r="J17" s="6"/>
      <c r="K17" s="6"/>
      <c r="L17" s="6"/>
      <c r="M17" s="7"/>
    </row>
    <row r="18">
      <c r="A18" s="55"/>
      <c r="B18" s="6"/>
      <c r="C18" s="6"/>
      <c r="D18" s="6"/>
      <c r="E18" s="6"/>
      <c r="F18" s="6"/>
      <c r="G18" s="6"/>
      <c r="H18" s="6"/>
      <c r="I18" s="6"/>
      <c r="J18" s="6"/>
      <c r="K18" s="6"/>
      <c r="L18" s="6"/>
      <c r="M18" s="7"/>
    </row>
    <row r="19">
      <c r="A19" s="49" t="s">
        <v>94</v>
      </c>
      <c r="B19" s="6"/>
      <c r="C19" s="6"/>
      <c r="D19" s="6"/>
      <c r="E19" s="6"/>
      <c r="F19" s="6"/>
      <c r="G19" s="6"/>
      <c r="H19" s="6"/>
      <c r="I19" s="6"/>
      <c r="J19" s="6"/>
      <c r="K19" s="6"/>
      <c r="L19" s="6"/>
      <c r="M19" s="7"/>
    </row>
    <row r="20">
      <c r="A20" s="56" t="s">
        <v>8</v>
      </c>
      <c r="B20" s="6"/>
      <c r="C20" s="7"/>
      <c r="D20" s="57">
        <f>SUM(C10:D17)</f>
        <v>0</v>
      </c>
      <c r="E20" s="6"/>
      <c r="F20" s="7"/>
      <c r="G20" s="56" t="s">
        <v>9</v>
      </c>
      <c r="H20" s="6"/>
      <c r="I20" s="7"/>
      <c r="J20" s="58">
        <f>D20/9300</f>
        <v>0</v>
      </c>
      <c r="K20" s="6"/>
      <c r="L20" s="6"/>
      <c r="M20" s="7"/>
    </row>
    <row r="21" ht="29.25" customHeight="1">
      <c r="A21" s="59"/>
      <c r="B21" s="60"/>
      <c r="C21" s="60"/>
      <c r="D21" s="60"/>
      <c r="E21" s="60"/>
      <c r="F21" s="60"/>
      <c r="G21" s="60"/>
      <c r="H21" s="60"/>
      <c r="I21" s="60"/>
      <c r="J21" s="60"/>
      <c r="K21" s="60"/>
      <c r="L21" s="60"/>
      <c r="M21" s="61"/>
    </row>
    <row r="22">
      <c r="A22" s="62" t="s">
        <v>95</v>
      </c>
      <c r="B22" s="6"/>
      <c r="C22" s="6"/>
      <c r="D22" s="6"/>
      <c r="E22" s="6"/>
      <c r="F22" s="6"/>
      <c r="G22" s="6"/>
      <c r="H22" s="6"/>
      <c r="I22" s="6"/>
      <c r="J22" s="6"/>
      <c r="K22" s="6"/>
      <c r="L22" s="6"/>
      <c r="M22" s="7"/>
    </row>
    <row r="23">
      <c r="A23" s="56" t="s">
        <v>96</v>
      </c>
      <c r="B23" s="6"/>
      <c r="C23" s="7"/>
      <c r="D23" s="56" t="s">
        <v>97</v>
      </c>
      <c r="E23" s="7"/>
      <c r="F23" s="56" t="s">
        <v>98</v>
      </c>
      <c r="G23" s="7"/>
      <c r="H23" s="56" t="s">
        <v>92</v>
      </c>
      <c r="I23" s="7"/>
      <c r="J23" s="63" t="s">
        <v>99</v>
      </c>
      <c r="K23" s="7"/>
      <c r="L23" s="56" t="s">
        <v>100</v>
      </c>
      <c r="M23" s="7"/>
    </row>
    <row r="24">
      <c r="A24" s="64"/>
      <c r="B24" s="6"/>
      <c r="C24" s="7"/>
      <c r="D24" s="65"/>
      <c r="E24" s="7"/>
      <c r="F24" s="65"/>
      <c r="G24" s="7"/>
      <c r="H24" s="53">
        <f t="shared" ref="H24:H37" si="2">F24/$I$5</f>
        <v>0</v>
      </c>
      <c r="I24" s="7"/>
      <c r="J24" s="64"/>
      <c r="K24" s="7"/>
      <c r="L24" s="65"/>
      <c r="M24" s="7"/>
    </row>
    <row r="25" ht="15.75" customHeight="1">
      <c r="A25" s="64"/>
      <c r="B25" s="6"/>
      <c r="C25" s="7"/>
      <c r="D25" s="65"/>
      <c r="E25" s="7"/>
      <c r="F25" s="65"/>
      <c r="G25" s="7"/>
      <c r="H25" s="53">
        <f t="shared" si="2"/>
        <v>0</v>
      </c>
      <c r="I25" s="7"/>
      <c r="J25" s="65"/>
      <c r="K25" s="7"/>
      <c r="L25" s="65"/>
      <c r="M25" s="7"/>
    </row>
    <row r="26" ht="15.75" customHeight="1">
      <c r="A26" s="64"/>
      <c r="B26" s="6"/>
      <c r="C26" s="7"/>
      <c r="D26" s="65"/>
      <c r="E26" s="7"/>
      <c r="F26" s="65"/>
      <c r="G26" s="7"/>
      <c r="H26" s="53">
        <f t="shared" si="2"/>
        <v>0</v>
      </c>
      <c r="I26" s="7"/>
      <c r="J26" s="65"/>
      <c r="K26" s="7"/>
      <c r="L26" s="65"/>
      <c r="M26" s="7"/>
    </row>
    <row r="27" ht="15.75" customHeight="1">
      <c r="A27" s="65"/>
      <c r="B27" s="6"/>
      <c r="C27" s="7"/>
      <c r="D27" s="65"/>
      <c r="E27" s="7"/>
      <c r="F27" s="65"/>
      <c r="G27" s="7"/>
      <c r="H27" s="53">
        <f t="shared" si="2"/>
        <v>0</v>
      </c>
      <c r="I27" s="7"/>
      <c r="J27" s="65"/>
      <c r="K27" s="7"/>
      <c r="L27" s="65"/>
      <c r="M27" s="7"/>
    </row>
    <row r="28" ht="15.75" customHeight="1">
      <c r="A28" s="65"/>
      <c r="B28" s="6"/>
      <c r="C28" s="7"/>
      <c r="D28" s="65"/>
      <c r="E28" s="7"/>
      <c r="F28" s="65"/>
      <c r="G28" s="7"/>
      <c r="H28" s="53">
        <f t="shared" si="2"/>
        <v>0</v>
      </c>
      <c r="I28" s="7"/>
      <c r="J28" s="65"/>
      <c r="K28" s="7"/>
      <c r="L28" s="65"/>
      <c r="M28" s="7"/>
    </row>
    <row r="29" ht="15.75" customHeight="1">
      <c r="A29" s="65"/>
      <c r="B29" s="6"/>
      <c r="C29" s="7"/>
      <c r="D29" s="65"/>
      <c r="E29" s="7"/>
      <c r="F29" s="65"/>
      <c r="G29" s="7"/>
      <c r="H29" s="53">
        <f t="shared" si="2"/>
        <v>0</v>
      </c>
      <c r="I29" s="7"/>
      <c r="J29" s="65"/>
      <c r="K29" s="7"/>
      <c r="L29" s="65"/>
      <c r="M29" s="7"/>
    </row>
    <row r="30" ht="15.75" customHeight="1">
      <c r="A30" s="65"/>
      <c r="B30" s="6"/>
      <c r="C30" s="7"/>
      <c r="D30" s="65"/>
      <c r="E30" s="7"/>
      <c r="F30" s="65"/>
      <c r="G30" s="7"/>
      <c r="H30" s="53">
        <f t="shared" si="2"/>
        <v>0</v>
      </c>
      <c r="I30" s="7"/>
      <c r="J30" s="65"/>
      <c r="K30" s="7"/>
      <c r="L30" s="65"/>
      <c r="M30" s="7"/>
    </row>
    <row r="31" ht="15.75" customHeight="1">
      <c r="A31" s="65"/>
      <c r="B31" s="6"/>
      <c r="C31" s="7"/>
      <c r="D31" s="65"/>
      <c r="E31" s="7"/>
      <c r="F31" s="65"/>
      <c r="G31" s="7"/>
      <c r="H31" s="53">
        <f t="shared" si="2"/>
        <v>0</v>
      </c>
      <c r="I31" s="7"/>
      <c r="J31" s="65"/>
      <c r="K31" s="7"/>
      <c r="L31" s="65"/>
      <c r="M31" s="7"/>
    </row>
    <row r="32" ht="15.75" customHeight="1">
      <c r="A32" s="65"/>
      <c r="B32" s="6"/>
      <c r="C32" s="7"/>
      <c r="D32" s="65"/>
      <c r="E32" s="7"/>
      <c r="F32" s="65"/>
      <c r="G32" s="7"/>
      <c r="H32" s="53">
        <f t="shared" si="2"/>
        <v>0</v>
      </c>
      <c r="I32" s="7"/>
      <c r="J32" s="65"/>
      <c r="K32" s="7"/>
      <c r="L32" s="65"/>
      <c r="M32" s="7"/>
    </row>
    <row r="33" ht="15.75" customHeight="1">
      <c r="A33" s="65"/>
      <c r="B33" s="6"/>
      <c r="C33" s="7"/>
      <c r="D33" s="65"/>
      <c r="E33" s="7"/>
      <c r="F33" s="65"/>
      <c r="G33" s="7"/>
      <c r="H33" s="53">
        <f t="shared" si="2"/>
        <v>0</v>
      </c>
      <c r="I33" s="7"/>
      <c r="J33" s="65"/>
      <c r="K33" s="7"/>
      <c r="L33" s="65"/>
      <c r="M33" s="7"/>
    </row>
    <row r="34" ht="15.75" customHeight="1">
      <c r="A34" s="65"/>
      <c r="B34" s="6"/>
      <c r="C34" s="7"/>
      <c r="D34" s="65"/>
      <c r="E34" s="7"/>
      <c r="F34" s="65"/>
      <c r="G34" s="7"/>
      <c r="H34" s="53">
        <f t="shared" si="2"/>
        <v>0</v>
      </c>
      <c r="I34" s="7"/>
      <c r="J34" s="65"/>
      <c r="K34" s="7"/>
      <c r="L34" s="65"/>
      <c r="M34" s="7"/>
    </row>
    <row r="35" ht="15.75" customHeight="1">
      <c r="A35" s="65"/>
      <c r="B35" s="6"/>
      <c r="C35" s="7"/>
      <c r="D35" s="65"/>
      <c r="E35" s="7"/>
      <c r="F35" s="65"/>
      <c r="G35" s="7"/>
      <c r="H35" s="53">
        <f t="shared" si="2"/>
        <v>0</v>
      </c>
      <c r="I35" s="7"/>
      <c r="J35" s="65"/>
      <c r="K35" s="7"/>
      <c r="L35" s="65"/>
      <c r="M35" s="7"/>
    </row>
    <row r="36" ht="15.75" customHeight="1">
      <c r="A36" s="65"/>
      <c r="B36" s="6"/>
      <c r="C36" s="7"/>
      <c r="D36" s="65"/>
      <c r="E36" s="7"/>
      <c r="F36" s="65"/>
      <c r="G36" s="7"/>
      <c r="H36" s="53">
        <f t="shared" si="2"/>
        <v>0</v>
      </c>
      <c r="I36" s="7"/>
      <c r="J36" s="65"/>
      <c r="K36" s="7"/>
      <c r="L36" s="65"/>
      <c r="M36" s="7"/>
    </row>
    <row r="37" ht="15.75" customHeight="1">
      <c r="A37" s="65"/>
      <c r="B37" s="6"/>
      <c r="C37" s="7"/>
      <c r="D37" s="65"/>
      <c r="E37" s="7"/>
      <c r="F37" s="65"/>
      <c r="G37" s="7"/>
      <c r="H37" s="53">
        <f t="shared" si="2"/>
        <v>0</v>
      </c>
      <c r="I37" s="7"/>
      <c r="J37" s="65"/>
      <c r="K37" s="7"/>
      <c r="L37" s="65"/>
      <c r="M37" s="7"/>
    </row>
    <row r="38" ht="27.75" customHeight="1">
      <c r="A38" s="66" t="s">
        <v>108</v>
      </c>
      <c r="B38" s="6"/>
      <c r="C38" s="6"/>
      <c r="D38" s="6"/>
      <c r="E38" s="6"/>
      <c r="F38" s="6"/>
      <c r="G38" s="6"/>
      <c r="H38" s="6"/>
      <c r="I38" s="6"/>
      <c r="J38" s="6"/>
      <c r="K38" s="6"/>
      <c r="L38" s="6"/>
      <c r="M38" s="7"/>
    </row>
    <row r="39" ht="27.75" customHeight="1">
      <c r="A39" s="66" t="s">
        <v>109</v>
      </c>
      <c r="B39" s="6"/>
      <c r="C39" s="6"/>
      <c r="D39" s="6"/>
      <c r="E39" s="6"/>
      <c r="F39" s="6"/>
      <c r="G39" s="6"/>
      <c r="H39" s="6"/>
      <c r="I39" s="6"/>
      <c r="J39" s="6"/>
      <c r="K39" s="6"/>
      <c r="L39" s="6"/>
      <c r="M39" s="7"/>
    </row>
    <row r="40" ht="15.75" customHeight="1">
      <c r="A40" s="67"/>
      <c r="B40" s="9"/>
      <c r="C40" s="9"/>
      <c r="D40" s="9"/>
      <c r="E40" s="9"/>
      <c r="F40" s="9"/>
      <c r="G40" s="9"/>
      <c r="H40" s="9"/>
      <c r="I40" s="9"/>
      <c r="J40" s="9"/>
      <c r="K40" s="9"/>
      <c r="L40" s="9"/>
      <c r="M40" s="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30.75" customHeight="1">
      <c r="A83" s="68"/>
      <c r="B83" s="19"/>
      <c r="C83" s="19"/>
      <c r="D83" s="19"/>
      <c r="E83" s="19"/>
      <c r="F83" s="19"/>
      <c r="G83" s="19"/>
      <c r="H83" s="19"/>
      <c r="I83" s="19"/>
      <c r="J83" s="19"/>
      <c r="K83" s="19"/>
      <c r="L83" s="19"/>
      <c r="M83" s="19"/>
    </row>
    <row r="84" ht="15.75" customHeight="1">
      <c r="A84" s="69" t="s">
        <v>110</v>
      </c>
      <c r="B84" s="6"/>
      <c r="C84" s="6"/>
      <c r="D84" s="6"/>
      <c r="E84" s="6"/>
      <c r="F84" s="6"/>
      <c r="G84" s="6"/>
      <c r="H84" s="6"/>
      <c r="I84" s="6"/>
      <c r="J84" s="6"/>
      <c r="K84" s="6"/>
      <c r="L84" s="6"/>
      <c r="M84" s="7"/>
    </row>
    <row r="85" ht="15.75" customHeight="1">
      <c r="A85" s="56" t="s">
        <v>111</v>
      </c>
      <c r="B85" s="6"/>
      <c r="C85" s="6"/>
      <c r="D85" s="7"/>
      <c r="E85" s="65" t="str">
        <f>A24</f>
        <v/>
      </c>
      <c r="F85" s="6"/>
      <c r="G85" s="6"/>
      <c r="H85" s="6"/>
      <c r="I85" s="6"/>
      <c r="J85" s="6"/>
      <c r="K85" s="6"/>
      <c r="L85" s="6"/>
      <c r="M85" s="7"/>
    </row>
    <row r="86" ht="15.75" customHeight="1">
      <c r="A86" s="70" t="s">
        <v>112</v>
      </c>
      <c r="B86" s="71" t="s">
        <v>113</v>
      </c>
      <c r="C86" s="6"/>
      <c r="D86" s="7"/>
      <c r="E86" s="71" t="s">
        <v>114</v>
      </c>
      <c r="F86" s="6"/>
      <c r="G86" s="7"/>
      <c r="H86" s="71" t="s">
        <v>115</v>
      </c>
      <c r="I86" s="6"/>
      <c r="J86" s="7"/>
      <c r="K86" s="71" t="s">
        <v>116</v>
      </c>
      <c r="L86" s="6"/>
      <c r="M86" s="7"/>
    </row>
    <row r="87" ht="15.75" customHeight="1">
      <c r="A87" s="72">
        <v>1.0</v>
      </c>
      <c r="B87" s="71" t="s">
        <v>117</v>
      </c>
      <c r="C87" s="6"/>
      <c r="D87" s="7"/>
      <c r="E87" s="71">
        <v>100.0</v>
      </c>
      <c r="F87" s="6"/>
      <c r="G87" s="7"/>
      <c r="H87" s="73"/>
      <c r="I87" s="6"/>
      <c r="J87" s="7"/>
      <c r="K87" s="57">
        <f t="shared" ref="K87:K93" si="3">A87*E87*H87</f>
        <v>0</v>
      </c>
      <c r="L87" s="6"/>
      <c r="M87" s="7"/>
    </row>
    <row r="88" ht="15.75" customHeight="1">
      <c r="A88" s="74"/>
      <c r="B88" s="71" t="s">
        <v>118</v>
      </c>
      <c r="C88" s="6"/>
      <c r="D88" s="7"/>
      <c r="E88" s="71">
        <v>30.0</v>
      </c>
      <c r="F88" s="6"/>
      <c r="G88" s="7"/>
      <c r="H88" s="75">
        <v>0.019</v>
      </c>
      <c r="I88" s="6"/>
      <c r="J88" s="7"/>
      <c r="K88" s="57">
        <f t="shared" si="3"/>
        <v>0</v>
      </c>
      <c r="L88" s="6"/>
      <c r="M88" s="7"/>
    </row>
    <row r="89" ht="15.75" customHeight="1">
      <c r="A89" s="74"/>
      <c r="B89" s="71" t="s">
        <v>118</v>
      </c>
      <c r="C89" s="6"/>
      <c r="D89" s="7"/>
      <c r="E89" s="71">
        <v>30.0</v>
      </c>
      <c r="F89" s="6"/>
      <c r="G89" s="7"/>
      <c r="H89" s="75">
        <v>0.025</v>
      </c>
      <c r="I89" s="6"/>
      <c r="J89" s="7"/>
      <c r="K89" s="57">
        <f t="shared" si="3"/>
        <v>0</v>
      </c>
      <c r="L89" s="6"/>
      <c r="M89" s="7"/>
    </row>
    <row r="90" ht="15.75" customHeight="1">
      <c r="A90" s="74"/>
      <c r="B90" s="71" t="s">
        <v>119</v>
      </c>
      <c r="C90" s="6"/>
      <c r="D90" s="7"/>
      <c r="E90" s="71">
        <v>14.0</v>
      </c>
      <c r="F90" s="6"/>
      <c r="G90" s="7"/>
      <c r="H90" s="73"/>
      <c r="I90" s="6"/>
      <c r="J90" s="7"/>
      <c r="K90" s="57">
        <f t="shared" si="3"/>
        <v>0</v>
      </c>
      <c r="L90" s="6"/>
      <c r="M90" s="7"/>
    </row>
    <row r="91" ht="15.75" customHeight="1">
      <c r="A91" s="74"/>
      <c r="B91" s="71" t="s">
        <v>120</v>
      </c>
      <c r="C91" s="6"/>
      <c r="D91" s="7"/>
      <c r="E91" s="71">
        <v>20.0</v>
      </c>
      <c r="F91" s="6"/>
      <c r="G91" s="7"/>
      <c r="H91" s="76">
        <v>0.025</v>
      </c>
      <c r="I91" s="6"/>
      <c r="J91" s="7"/>
      <c r="K91" s="57">
        <f t="shared" si="3"/>
        <v>0</v>
      </c>
      <c r="L91" s="6"/>
      <c r="M91" s="7"/>
    </row>
    <row r="92" ht="15.75" customHeight="1">
      <c r="A92" s="74"/>
      <c r="B92" s="71" t="s">
        <v>120</v>
      </c>
      <c r="C92" s="6"/>
      <c r="D92" s="7"/>
      <c r="E92" s="71">
        <v>20.0</v>
      </c>
      <c r="F92" s="6"/>
      <c r="G92" s="7"/>
      <c r="H92" s="76">
        <v>0.032</v>
      </c>
      <c r="I92" s="6"/>
      <c r="J92" s="7"/>
      <c r="K92" s="57">
        <f t="shared" si="3"/>
        <v>0</v>
      </c>
      <c r="L92" s="6"/>
      <c r="M92" s="7"/>
    </row>
    <row r="93" ht="15.75" customHeight="1">
      <c r="A93" s="74"/>
      <c r="B93" s="71" t="s">
        <v>121</v>
      </c>
      <c r="C93" s="6"/>
      <c r="D93" s="7"/>
      <c r="E93" s="71">
        <v>60.0</v>
      </c>
      <c r="F93" s="6"/>
      <c r="G93" s="7"/>
      <c r="H93" s="73"/>
      <c r="I93" s="6"/>
      <c r="J93" s="7"/>
      <c r="K93" s="57">
        <f t="shared" si="3"/>
        <v>0</v>
      </c>
      <c r="L93" s="6"/>
      <c r="M93" s="7"/>
    </row>
    <row r="94" ht="15.75" customHeight="1">
      <c r="A94" s="74"/>
      <c r="B94" s="71" t="s">
        <v>122</v>
      </c>
      <c r="C94" s="6"/>
      <c r="D94" s="7"/>
      <c r="E94" s="77">
        <v>10.0</v>
      </c>
      <c r="F94" s="6"/>
      <c r="G94" s="7"/>
      <c r="H94" s="73"/>
      <c r="I94" s="6"/>
      <c r="J94" s="7"/>
      <c r="K94" s="78" t="s">
        <v>50</v>
      </c>
      <c r="L94" s="6"/>
      <c r="M94" s="7"/>
    </row>
    <row r="95" ht="15.75" customHeight="1">
      <c r="A95" s="71" t="s">
        <v>123</v>
      </c>
      <c r="B95" s="6"/>
      <c r="C95" s="6"/>
      <c r="D95" s="6"/>
      <c r="E95" s="6"/>
      <c r="F95" s="6"/>
      <c r="G95" s="6"/>
      <c r="H95" s="6"/>
      <c r="I95" s="6"/>
      <c r="J95" s="7"/>
      <c r="K95" s="57">
        <f>SUM(K87:K94)</f>
        <v>0</v>
      </c>
      <c r="L95" s="6"/>
      <c r="M95" s="7"/>
    </row>
    <row r="96" ht="15.75" customHeight="1">
      <c r="A96" s="71"/>
      <c r="B96" s="6"/>
      <c r="C96" s="6"/>
      <c r="D96" s="6"/>
      <c r="E96" s="6"/>
      <c r="F96" s="6"/>
      <c r="G96" s="6"/>
      <c r="H96" s="6"/>
      <c r="I96" s="6"/>
      <c r="J96" s="6"/>
      <c r="K96" s="6"/>
      <c r="L96" s="6"/>
      <c r="M96" s="7"/>
    </row>
    <row r="97" ht="15.75" customHeight="1">
      <c r="A97" s="56" t="s">
        <v>111</v>
      </c>
      <c r="B97" s="6"/>
      <c r="C97" s="6"/>
      <c r="D97" s="7"/>
      <c r="E97" s="65" t="str">
        <f>A25</f>
        <v/>
      </c>
      <c r="F97" s="6"/>
      <c r="G97" s="6"/>
      <c r="H97" s="6"/>
      <c r="I97" s="6"/>
      <c r="J97" s="6"/>
      <c r="K97" s="6"/>
      <c r="L97" s="6"/>
      <c r="M97" s="7"/>
    </row>
    <row r="98" ht="15.75" customHeight="1">
      <c r="A98" s="70" t="s">
        <v>112</v>
      </c>
      <c r="B98" s="71" t="s">
        <v>113</v>
      </c>
      <c r="C98" s="6"/>
      <c r="D98" s="7"/>
      <c r="E98" s="71" t="s">
        <v>114</v>
      </c>
      <c r="F98" s="6"/>
      <c r="G98" s="7"/>
      <c r="H98" s="71" t="s">
        <v>115</v>
      </c>
      <c r="I98" s="6"/>
      <c r="J98" s="7"/>
      <c r="K98" s="71" t="s">
        <v>116</v>
      </c>
      <c r="L98" s="6"/>
      <c r="M98" s="7"/>
    </row>
    <row r="99" ht="15.75" customHeight="1">
      <c r="A99" s="74"/>
      <c r="B99" s="71" t="s">
        <v>117</v>
      </c>
      <c r="C99" s="6"/>
      <c r="D99" s="7"/>
      <c r="E99" s="71">
        <v>100.0</v>
      </c>
      <c r="F99" s="6"/>
      <c r="G99" s="7"/>
      <c r="H99" s="73"/>
      <c r="I99" s="6"/>
      <c r="J99" s="7"/>
      <c r="K99" s="57">
        <f t="shared" ref="K99:K106" si="4">A99*E99*H99</f>
        <v>0</v>
      </c>
      <c r="L99" s="6"/>
      <c r="M99" s="7"/>
    </row>
    <row r="100" ht="15.75" customHeight="1">
      <c r="A100" s="74"/>
      <c r="B100" s="71" t="s">
        <v>118</v>
      </c>
      <c r="C100" s="6"/>
      <c r="D100" s="7"/>
      <c r="E100" s="71">
        <v>30.0</v>
      </c>
      <c r="F100" s="6"/>
      <c r="G100" s="7"/>
      <c r="H100" s="75">
        <v>0.019</v>
      </c>
      <c r="I100" s="6"/>
      <c r="J100" s="7"/>
      <c r="K100" s="57">
        <f t="shared" si="4"/>
        <v>0</v>
      </c>
      <c r="L100" s="6"/>
      <c r="M100" s="7"/>
    </row>
    <row r="101" ht="15.75" customHeight="1">
      <c r="A101" s="74"/>
      <c r="B101" s="71" t="s">
        <v>118</v>
      </c>
      <c r="C101" s="6"/>
      <c r="D101" s="7"/>
      <c r="E101" s="71">
        <v>30.0</v>
      </c>
      <c r="F101" s="6"/>
      <c r="G101" s="7"/>
      <c r="H101" s="75">
        <v>0.025</v>
      </c>
      <c r="I101" s="6"/>
      <c r="J101" s="7"/>
      <c r="K101" s="57">
        <f t="shared" si="4"/>
        <v>0</v>
      </c>
      <c r="L101" s="6"/>
      <c r="M101" s="7"/>
    </row>
    <row r="102" ht="15.75" customHeight="1">
      <c r="A102" s="74"/>
      <c r="B102" s="71" t="s">
        <v>119</v>
      </c>
      <c r="C102" s="6"/>
      <c r="D102" s="7"/>
      <c r="E102" s="71">
        <v>14.0</v>
      </c>
      <c r="F102" s="6"/>
      <c r="G102" s="7"/>
      <c r="H102" s="73"/>
      <c r="I102" s="6"/>
      <c r="J102" s="7"/>
      <c r="K102" s="57">
        <f t="shared" si="4"/>
        <v>0</v>
      </c>
      <c r="L102" s="6"/>
      <c r="M102" s="7"/>
    </row>
    <row r="103" ht="15.75" customHeight="1">
      <c r="A103" s="74"/>
      <c r="B103" s="71" t="s">
        <v>120</v>
      </c>
      <c r="C103" s="6"/>
      <c r="D103" s="7"/>
      <c r="E103" s="71">
        <v>20.0</v>
      </c>
      <c r="F103" s="6"/>
      <c r="G103" s="7"/>
      <c r="H103" s="76">
        <v>0.025</v>
      </c>
      <c r="I103" s="6"/>
      <c r="J103" s="7"/>
      <c r="K103" s="57">
        <f t="shared" si="4"/>
        <v>0</v>
      </c>
      <c r="L103" s="6"/>
      <c r="M103" s="7"/>
    </row>
    <row r="104" ht="15.75" customHeight="1">
      <c r="A104" s="74"/>
      <c r="B104" s="71" t="s">
        <v>120</v>
      </c>
      <c r="C104" s="6"/>
      <c r="D104" s="7"/>
      <c r="E104" s="71">
        <v>20.0</v>
      </c>
      <c r="F104" s="6"/>
      <c r="G104" s="7"/>
      <c r="H104" s="76">
        <v>0.032</v>
      </c>
      <c r="I104" s="6"/>
      <c r="J104" s="7"/>
      <c r="K104" s="57">
        <f t="shared" si="4"/>
        <v>0</v>
      </c>
      <c r="L104" s="6"/>
      <c r="M104" s="7"/>
    </row>
    <row r="105" ht="15.75" customHeight="1">
      <c r="A105" s="74"/>
      <c r="B105" s="71" t="s">
        <v>121</v>
      </c>
      <c r="C105" s="6"/>
      <c r="D105" s="7"/>
      <c r="E105" s="71">
        <v>60.0</v>
      </c>
      <c r="F105" s="6"/>
      <c r="G105" s="7"/>
      <c r="H105" s="73"/>
      <c r="I105" s="6"/>
      <c r="J105" s="7"/>
      <c r="K105" s="57">
        <f t="shared" si="4"/>
        <v>0</v>
      </c>
      <c r="L105" s="6"/>
      <c r="M105" s="7"/>
    </row>
    <row r="106" ht="15.75" customHeight="1">
      <c r="A106" s="74"/>
      <c r="B106" s="71" t="s">
        <v>122</v>
      </c>
      <c r="C106" s="6"/>
      <c r="D106" s="7"/>
      <c r="E106" s="71">
        <v>0.0</v>
      </c>
      <c r="F106" s="6"/>
      <c r="G106" s="7"/>
      <c r="H106" s="73"/>
      <c r="I106" s="6"/>
      <c r="J106" s="7"/>
      <c r="K106" s="57">
        <f t="shared" si="4"/>
        <v>0</v>
      </c>
      <c r="L106" s="6"/>
      <c r="M106" s="7"/>
    </row>
    <row r="107" ht="16.5" customHeight="1">
      <c r="A107" s="71" t="s">
        <v>123</v>
      </c>
      <c r="B107" s="6"/>
      <c r="C107" s="6"/>
      <c r="D107" s="6"/>
      <c r="E107" s="6"/>
      <c r="F107" s="6"/>
      <c r="G107" s="6"/>
      <c r="H107" s="6"/>
      <c r="I107" s="6"/>
      <c r="J107" s="7"/>
      <c r="K107" s="57">
        <f>SUM(K99:K106)</f>
        <v>0</v>
      </c>
      <c r="L107" s="6"/>
      <c r="M107" s="7"/>
    </row>
    <row r="108" ht="16.5" customHeight="1">
      <c r="A108" s="71"/>
      <c r="B108" s="6"/>
      <c r="C108" s="6"/>
      <c r="D108" s="6"/>
      <c r="E108" s="6"/>
      <c r="F108" s="6"/>
      <c r="G108" s="6"/>
      <c r="H108" s="6"/>
      <c r="I108" s="6"/>
      <c r="J108" s="6"/>
      <c r="K108" s="6"/>
      <c r="L108" s="6"/>
      <c r="M108" s="7"/>
    </row>
    <row r="109" ht="16.5" customHeight="1">
      <c r="A109" s="56" t="s">
        <v>111</v>
      </c>
      <c r="B109" s="6"/>
      <c r="C109" s="6"/>
      <c r="D109" s="7"/>
      <c r="E109" s="65" t="str">
        <f>A26</f>
        <v/>
      </c>
      <c r="F109" s="6"/>
      <c r="G109" s="6"/>
      <c r="H109" s="6"/>
      <c r="I109" s="6"/>
      <c r="J109" s="6"/>
      <c r="K109" s="6"/>
      <c r="L109" s="6"/>
      <c r="M109" s="7"/>
    </row>
    <row r="110" ht="16.5" customHeight="1">
      <c r="A110" s="70" t="s">
        <v>112</v>
      </c>
      <c r="B110" s="71" t="s">
        <v>113</v>
      </c>
      <c r="C110" s="6"/>
      <c r="D110" s="7"/>
      <c r="E110" s="71" t="s">
        <v>114</v>
      </c>
      <c r="F110" s="6"/>
      <c r="G110" s="7"/>
      <c r="H110" s="71" t="s">
        <v>115</v>
      </c>
      <c r="I110" s="6"/>
      <c r="J110" s="7"/>
      <c r="K110" s="71" t="s">
        <v>116</v>
      </c>
      <c r="L110" s="6"/>
      <c r="M110" s="7"/>
    </row>
    <row r="111" ht="16.5" customHeight="1">
      <c r="A111" s="74"/>
      <c r="B111" s="71" t="s">
        <v>117</v>
      </c>
      <c r="C111" s="6"/>
      <c r="D111" s="7"/>
      <c r="E111" s="71">
        <v>100.0</v>
      </c>
      <c r="F111" s="6"/>
      <c r="G111" s="7"/>
      <c r="H111" s="73"/>
      <c r="I111" s="6"/>
      <c r="J111" s="7"/>
      <c r="K111" s="57">
        <f t="shared" ref="K111:K118" si="5">A111*E111*H111</f>
        <v>0</v>
      </c>
      <c r="L111" s="6"/>
      <c r="M111" s="7"/>
    </row>
    <row r="112" ht="16.5" customHeight="1">
      <c r="A112" s="74"/>
      <c r="B112" s="71" t="s">
        <v>118</v>
      </c>
      <c r="C112" s="6"/>
      <c r="D112" s="7"/>
      <c r="E112" s="71">
        <v>30.0</v>
      </c>
      <c r="F112" s="6"/>
      <c r="G112" s="7"/>
      <c r="H112" s="75">
        <v>0.019</v>
      </c>
      <c r="I112" s="6"/>
      <c r="J112" s="7"/>
      <c r="K112" s="57">
        <f t="shared" si="5"/>
        <v>0</v>
      </c>
      <c r="L112" s="6"/>
      <c r="M112" s="7"/>
    </row>
    <row r="113" ht="16.5" customHeight="1">
      <c r="A113" s="74"/>
      <c r="B113" s="71" t="s">
        <v>118</v>
      </c>
      <c r="C113" s="6"/>
      <c r="D113" s="7"/>
      <c r="E113" s="71">
        <v>30.0</v>
      </c>
      <c r="F113" s="6"/>
      <c r="G113" s="7"/>
      <c r="H113" s="75">
        <v>0.025</v>
      </c>
      <c r="I113" s="6"/>
      <c r="J113" s="7"/>
      <c r="K113" s="57">
        <f t="shared" si="5"/>
        <v>0</v>
      </c>
      <c r="L113" s="6"/>
      <c r="M113" s="7"/>
    </row>
    <row r="114" ht="16.5" customHeight="1">
      <c r="A114" s="74"/>
      <c r="B114" s="71" t="s">
        <v>119</v>
      </c>
      <c r="C114" s="6"/>
      <c r="D114" s="7"/>
      <c r="E114" s="71">
        <v>14.0</v>
      </c>
      <c r="F114" s="6"/>
      <c r="G114" s="7"/>
      <c r="H114" s="73"/>
      <c r="I114" s="6"/>
      <c r="J114" s="7"/>
      <c r="K114" s="57">
        <f t="shared" si="5"/>
        <v>0</v>
      </c>
      <c r="L114" s="6"/>
      <c r="M114" s="7"/>
    </row>
    <row r="115" ht="16.5" customHeight="1">
      <c r="A115" s="74"/>
      <c r="B115" s="71" t="s">
        <v>120</v>
      </c>
      <c r="C115" s="6"/>
      <c r="D115" s="7"/>
      <c r="E115" s="71">
        <v>20.0</v>
      </c>
      <c r="F115" s="6"/>
      <c r="G115" s="7"/>
      <c r="H115" s="76">
        <v>0.025</v>
      </c>
      <c r="I115" s="6"/>
      <c r="J115" s="7"/>
      <c r="K115" s="57">
        <f t="shared" si="5"/>
        <v>0</v>
      </c>
      <c r="L115" s="6"/>
      <c r="M115" s="7"/>
    </row>
    <row r="116" ht="16.5" customHeight="1">
      <c r="A116" s="74"/>
      <c r="B116" s="71" t="s">
        <v>120</v>
      </c>
      <c r="C116" s="6"/>
      <c r="D116" s="7"/>
      <c r="E116" s="71">
        <v>20.0</v>
      </c>
      <c r="F116" s="6"/>
      <c r="G116" s="7"/>
      <c r="H116" s="76">
        <v>0.032</v>
      </c>
      <c r="I116" s="6"/>
      <c r="J116" s="7"/>
      <c r="K116" s="57">
        <f t="shared" si="5"/>
        <v>0</v>
      </c>
      <c r="L116" s="6"/>
      <c r="M116" s="7"/>
    </row>
    <row r="117" ht="16.5" customHeight="1">
      <c r="A117" s="74"/>
      <c r="B117" s="71" t="s">
        <v>121</v>
      </c>
      <c r="C117" s="6"/>
      <c r="D117" s="7"/>
      <c r="E117" s="71">
        <v>60.0</v>
      </c>
      <c r="F117" s="6"/>
      <c r="G117" s="7"/>
      <c r="H117" s="73"/>
      <c r="I117" s="6"/>
      <c r="J117" s="7"/>
      <c r="K117" s="57">
        <f t="shared" si="5"/>
        <v>0</v>
      </c>
      <c r="L117" s="6"/>
      <c r="M117" s="7"/>
    </row>
    <row r="118" ht="16.5" customHeight="1">
      <c r="A118" s="74"/>
      <c r="B118" s="71" t="s">
        <v>122</v>
      </c>
      <c r="C118" s="6"/>
      <c r="D118" s="7"/>
      <c r="E118" s="71">
        <v>0.0</v>
      </c>
      <c r="F118" s="6"/>
      <c r="G118" s="7"/>
      <c r="H118" s="73"/>
      <c r="I118" s="6"/>
      <c r="J118" s="7"/>
      <c r="K118" s="57">
        <f t="shared" si="5"/>
        <v>0</v>
      </c>
      <c r="L118" s="6"/>
      <c r="M118" s="7"/>
    </row>
    <row r="119" ht="16.5" customHeight="1">
      <c r="A119" s="71" t="s">
        <v>123</v>
      </c>
      <c r="B119" s="6"/>
      <c r="C119" s="6"/>
      <c r="D119" s="6"/>
      <c r="E119" s="6"/>
      <c r="F119" s="6"/>
      <c r="G119" s="6"/>
      <c r="H119" s="6"/>
      <c r="I119" s="6"/>
      <c r="J119" s="7"/>
      <c r="K119" s="57">
        <f>SUM(K111:K118)</f>
        <v>0</v>
      </c>
      <c r="L119" s="6"/>
      <c r="M119" s="7"/>
    </row>
    <row r="120" ht="16.5" customHeight="1">
      <c r="A120" s="71"/>
      <c r="B120" s="6"/>
      <c r="C120" s="6"/>
      <c r="D120" s="6"/>
      <c r="E120" s="6"/>
      <c r="F120" s="6"/>
      <c r="G120" s="6"/>
      <c r="H120" s="6"/>
      <c r="I120" s="6"/>
      <c r="J120" s="6"/>
      <c r="K120" s="6"/>
      <c r="L120" s="6"/>
      <c r="M120" s="7"/>
    </row>
    <row r="121" ht="16.5" customHeight="1">
      <c r="A121" s="56" t="s">
        <v>111</v>
      </c>
      <c r="B121" s="6"/>
      <c r="C121" s="6"/>
      <c r="D121" s="7"/>
      <c r="E121" s="65" t="str">
        <f>A27</f>
        <v/>
      </c>
      <c r="F121" s="6"/>
      <c r="G121" s="6"/>
      <c r="H121" s="6"/>
      <c r="I121" s="6"/>
      <c r="J121" s="6"/>
      <c r="K121" s="6"/>
      <c r="L121" s="6"/>
      <c r="M121" s="7"/>
    </row>
    <row r="122" ht="15.75" customHeight="1">
      <c r="A122" s="70" t="s">
        <v>112</v>
      </c>
      <c r="B122" s="71" t="s">
        <v>113</v>
      </c>
      <c r="C122" s="6"/>
      <c r="D122" s="7"/>
      <c r="E122" s="71" t="s">
        <v>114</v>
      </c>
      <c r="F122" s="6"/>
      <c r="G122" s="7"/>
      <c r="H122" s="71" t="s">
        <v>115</v>
      </c>
      <c r="I122" s="6"/>
      <c r="J122" s="7"/>
      <c r="K122" s="71" t="s">
        <v>116</v>
      </c>
      <c r="L122" s="6"/>
      <c r="M122" s="7"/>
    </row>
    <row r="123" ht="15.75" customHeight="1">
      <c r="A123" s="74"/>
      <c r="B123" s="71" t="s">
        <v>117</v>
      </c>
      <c r="C123" s="6"/>
      <c r="D123" s="7"/>
      <c r="E123" s="71">
        <v>100.0</v>
      </c>
      <c r="F123" s="6"/>
      <c r="G123" s="7"/>
      <c r="H123" s="73"/>
      <c r="I123" s="6"/>
      <c r="J123" s="7"/>
      <c r="K123" s="57">
        <f t="shared" ref="K123:K130" si="6">A123*E123*H123</f>
        <v>0</v>
      </c>
      <c r="L123" s="6"/>
      <c r="M123" s="7"/>
    </row>
    <row r="124" ht="15.75" customHeight="1">
      <c r="A124" s="74"/>
      <c r="B124" s="71" t="s">
        <v>118</v>
      </c>
      <c r="C124" s="6"/>
      <c r="D124" s="7"/>
      <c r="E124" s="71">
        <v>30.0</v>
      </c>
      <c r="F124" s="6"/>
      <c r="G124" s="7"/>
      <c r="H124" s="75">
        <v>0.019</v>
      </c>
      <c r="I124" s="6"/>
      <c r="J124" s="7"/>
      <c r="K124" s="57">
        <f t="shared" si="6"/>
        <v>0</v>
      </c>
      <c r="L124" s="6"/>
      <c r="M124" s="7"/>
    </row>
    <row r="125" ht="15.75" customHeight="1">
      <c r="A125" s="74"/>
      <c r="B125" s="71" t="s">
        <v>118</v>
      </c>
      <c r="C125" s="6"/>
      <c r="D125" s="7"/>
      <c r="E125" s="71">
        <v>30.0</v>
      </c>
      <c r="F125" s="6"/>
      <c r="G125" s="7"/>
      <c r="H125" s="75">
        <v>0.025</v>
      </c>
      <c r="I125" s="6"/>
      <c r="J125" s="7"/>
      <c r="K125" s="57">
        <f t="shared" si="6"/>
        <v>0</v>
      </c>
      <c r="L125" s="6"/>
      <c r="M125" s="7"/>
    </row>
    <row r="126" ht="15.75" customHeight="1">
      <c r="A126" s="74"/>
      <c r="B126" s="71" t="s">
        <v>119</v>
      </c>
      <c r="C126" s="6"/>
      <c r="D126" s="7"/>
      <c r="E126" s="71">
        <v>14.0</v>
      </c>
      <c r="F126" s="6"/>
      <c r="G126" s="7"/>
      <c r="H126" s="73"/>
      <c r="I126" s="6"/>
      <c r="J126" s="7"/>
      <c r="K126" s="57">
        <f t="shared" si="6"/>
        <v>0</v>
      </c>
      <c r="L126" s="6"/>
      <c r="M126" s="7"/>
    </row>
    <row r="127" ht="15.75" customHeight="1">
      <c r="A127" s="74"/>
      <c r="B127" s="71" t="s">
        <v>120</v>
      </c>
      <c r="C127" s="6"/>
      <c r="D127" s="7"/>
      <c r="E127" s="71">
        <v>20.0</v>
      </c>
      <c r="F127" s="6"/>
      <c r="G127" s="7"/>
      <c r="H127" s="76">
        <v>0.025</v>
      </c>
      <c r="I127" s="6"/>
      <c r="J127" s="7"/>
      <c r="K127" s="57">
        <f t="shared" si="6"/>
        <v>0</v>
      </c>
      <c r="L127" s="6"/>
      <c r="M127" s="7"/>
    </row>
    <row r="128" ht="16.5" customHeight="1">
      <c r="A128" s="74"/>
      <c r="B128" s="71" t="s">
        <v>120</v>
      </c>
      <c r="C128" s="6"/>
      <c r="D128" s="7"/>
      <c r="E128" s="71">
        <v>20.0</v>
      </c>
      <c r="F128" s="6"/>
      <c r="G128" s="7"/>
      <c r="H128" s="76">
        <v>0.032</v>
      </c>
      <c r="I128" s="6"/>
      <c r="J128" s="7"/>
      <c r="K128" s="57">
        <f t="shared" si="6"/>
        <v>0</v>
      </c>
      <c r="L128" s="6"/>
      <c r="M128" s="7"/>
    </row>
    <row r="129" ht="16.5" customHeight="1">
      <c r="A129" s="74"/>
      <c r="B129" s="71" t="s">
        <v>121</v>
      </c>
      <c r="C129" s="6"/>
      <c r="D129" s="7"/>
      <c r="E129" s="71">
        <v>60.0</v>
      </c>
      <c r="F129" s="6"/>
      <c r="G129" s="7"/>
      <c r="H129" s="73"/>
      <c r="I129" s="6"/>
      <c r="J129" s="7"/>
      <c r="K129" s="57">
        <f t="shared" si="6"/>
        <v>0</v>
      </c>
      <c r="L129" s="6"/>
      <c r="M129" s="7"/>
    </row>
    <row r="130" ht="16.5" customHeight="1">
      <c r="A130" s="74"/>
      <c r="B130" s="71" t="s">
        <v>122</v>
      </c>
      <c r="C130" s="6"/>
      <c r="D130" s="7"/>
      <c r="E130" s="71">
        <v>0.0</v>
      </c>
      <c r="F130" s="6"/>
      <c r="G130" s="7"/>
      <c r="H130" s="73"/>
      <c r="I130" s="6"/>
      <c r="J130" s="7"/>
      <c r="K130" s="57">
        <f t="shared" si="6"/>
        <v>0</v>
      </c>
      <c r="L130" s="6"/>
      <c r="M130" s="7"/>
      <c r="O130" s="21"/>
    </row>
    <row r="131" ht="15.75" customHeight="1">
      <c r="A131" s="71" t="s">
        <v>123</v>
      </c>
      <c r="B131" s="6"/>
      <c r="C131" s="6"/>
      <c r="D131" s="6"/>
      <c r="E131" s="6"/>
      <c r="F131" s="6"/>
      <c r="G131" s="6"/>
      <c r="H131" s="6"/>
      <c r="I131" s="6"/>
      <c r="J131" s="7"/>
      <c r="K131" s="57">
        <f>SUM(K123:K130)</f>
        <v>0</v>
      </c>
      <c r="L131" s="6"/>
      <c r="M131" s="7"/>
    </row>
    <row r="132" ht="15.75" customHeight="1">
      <c r="A132" s="21"/>
    </row>
    <row r="133" ht="15.75" customHeight="1">
      <c r="A133" s="56" t="s">
        <v>111</v>
      </c>
      <c r="B133" s="6"/>
      <c r="C133" s="6"/>
      <c r="D133" s="7"/>
      <c r="E133" s="65" t="str">
        <f>A27</f>
        <v/>
      </c>
      <c r="F133" s="6"/>
      <c r="G133" s="6"/>
      <c r="H133" s="6"/>
      <c r="I133" s="6"/>
      <c r="J133" s="6"/>
      <c r="K133" s="6"/>
      <c r="L133" s="6"/>
      <c r="M133" s="7"/>
    </row>
    <row r="134" ht="15.75" customHeight="1">
      <c r="A134" s="70" t="s">
        <v>112</v>
      </c>
      <c r="B134" s="71" t="s">
        <v>113</v>
      </c>
      <c r="C134" s="6"/>
      <c r="D134" s="7"/>
      <c r="E134" s="71" t="s">
        <v>114</v>
      </c>
      <c r="F134" s="6"/>
      <c r="G134" s="7"/>
      <c r="H134" s="71" t="s">
        <v>115</v>
      </c>
      <c r="I134" s="6"/>
      <c r="J134" s="7"/>
      <c r="K134" s="71" t="s">
        <v>116</v>
      </c>
      <c r="L134" s="6"/>
      <c r="M134" s="7"/>
    </row>
    <row r="135" ht="15.75" customHeight="1">
      <c r="A135" s="74"/>
      <c r="B135" s="71" t="s">
        <v>117</v>
      </c>
      <c r="C135" s="6"/>
      <c r="D135" s="7"/>
      <c r="E135" s="71">
        <v>100.0</v>
      </c>
      <c r="F135" s="6"/>
      <c r="G135" s="7"/>
      <c r="H135" s="73"/>
      <c r="I135" s="6"/>
      <c r="J135" s="7"/>
      <c r="K135" s="57">
        <f t="shared" ref="K135:K142" si="7">A135*E135*H135</f>
        <v>0</v>
      </c>
      <c r="L135" s="6"/>
      <c r="M135" s="7"/>
    </row>
    <row r="136" ht="15.75" customHeight="1">
      <c r="A136" s="74"/>
      <c r="B136" s="71" t="s">
        <v>118</v>
      </c>
      <c r="C136" s="6"/>
      <c r="D136" s="7"/>
      <c r="E136" s="71">
        <v>30.0</v>
      </c>
      <c r="F136" s="6"/>
      <c r="G136" s="7"/>
      <c r="H136" s="75">
        <v>0.019</v>
      </c>
      <c r="I136" s="6"/>
      <c r="J136" s="7"/>
      <c r="K136" s="57">
        <f t="shared" si="7"/>
        <v>0</v>
      </c>
      <c r="L136" s="6"/>
      <c r="M136" s="7"/>
    </row>
    <row r="137" ht="15.75" customHeight="1">
      <c r="A137" s="74"/>
      <c r="B137" s="71" t="s">
        <v>118</v>
      </c>
      <c r="C137" s="6"/>
      <c r="D137" s="7"/>
      <c r="E137" s="71">
        <v>30.0</v>
      </c>
      <c r="F137" s="6"/>
      <c r="G137" s="7"/>
      <c r="H137" s="75">
        <v>0.025</v>
      </c>
      <c r="I137" s="6"/>
      <c r="J137" s="7"/>
      <c r="K137" s="57">
        <f t="shared" si="7"/>
        <v>0</v>
      </c>
      <c r="L137" s="6"/>
      <c r="M137" s="7"/>
    </row>
    <row r="138" ht="15.75" customHeight="1">
      <c r="A138" s="74"/>
      <c r="B138" s="71" t="s">
        <v>119</v>
      </c>
      <c r="C138" s="6"/>
      <c r="D138" s="7"/>
      <c r="E138" s="71">
        <v>14.0</v>
      </c>
      <c r="F138" s="6"/>
      <c r="G138" s="7"/>
      <c r="H138" s="73"/>
      <c r="I138" s="6"/>
      <c r="J138" s="7"/>
      <c r="K138" s="57">
        <f t="shared" si="7"/>
        <v>0</v>
      </c>
      <c r="L138" s="6"/>
      <c r="M138" s="7"/>
    </row>
    <row r="139" ht="15.75" customHeight="1">
      <c r="A139" s="74"/>
      <c r="B139" s="71" t="s">
        <v>120</v>
      </c>
      <c r="C139" s="6"/>
      <c r="D139" s="7"/>
      <c r="E139" s="71">
        <v>20.0</v>
      </c>
      <c r="F139" s="6"/>
      <c r="G139" s="7"/>
      <c r="H139" s="76">
        <v>0.025</v>
      </c>
      <c r="I139" s="6"/>
      <c r="J139" s="7"/>
      <c r="K139" s="57">
        <f t="shared" si="7"/>
        <v>0</v>
      </c>
      <c r="L139" s="6"/>
      <c r="M139" s="7"/>
    </row>
    <row r="140" ht="15.75" customHeight="1">
      <c r="A140" s="74"/>
      <c r="B140" s="71" t="s">
        <v>120</v>
      </c>
      <c r="C140" s="6"/>
      <c r="D140" s="7"/>
      <c r="E140" s="71">
        <v>20.0</v>
      </c>
      <c r="F140" s="6"/>
      <c r="G140" s="7"/>
      <c r="H140" s="76">
        <v>0.032</v>
      </c>
      <c r="I140" s="6"/>
      <c r="J140" s="7"/>
      <c r="K140" s="57">
        <f t="shared" si="7"/>
        <v>0</v>
      </c>
      <c r="L140" s="6"/>
      <c r="M140" s="7"/>
    </row>
    <row r="141" ht="15.75" customHeight="1">
      <c r="A141" s="74"/>
      <c r="B141" s="71" t="s">
        <v>121</v>
      </c>
      <c r="C141" s="6"/>
      <c r="D141" s="7"/>
      <c r="E141" s="71">
        <v>60.0</v>
      </c>
      <c r="F141" s="6"/>
      <c r="G141" s="7"/>
      <c r="H141" s="73"/>
      <c r="I141" s="6"/>
      <c r="J141" s="7"/>
      <c r="K141" s="57">
        <f t="shared" si="7"/>
        <v>0</v>
      </c>
      <c r="L141" s="6"/>
      <c r="M141" s="7"/>
    </row>
    <row r="142" ht="15.75" customHeight="1">
      <c r="A142" s="74"/>
      <c r="B142" s="71" t="s">
        <v>122</v>
      </c>
      <c r="C142" s="6"/>
      <c r="D142" s="7"/>
      <c r="E142" s="71">
        <v>0.0</v>
      </c>
      <c r="F142" s="6"/>
      <c r="G142" s="7"/>
      <c r="H142" s="73"/>
      <c r="I142" s="6"/>
      <c r="J142" s="7"/>
      <c r="K142" s="57">
        <f t="shared" si="7"/>
        <v>0</v>
      </c>
      <c r="L142" s="6"/>
      <c r="M142" s="7"/>
    </row>
    <row r="143" ht="15.75" customHeight="1">
      <c r="A143" s="71" t="s">
        <v>123</v>
      </c>
      <c r="B143" s="6"/>
      <c r="C143" s="6"/>
      <c r="D143" s="6"/>
      <c r="E143" s="6"/>
      <c r="F143" s="6"/>
      <c r="G143" s="6"/>
      <c r="H143" s="6"/>
      <c r="I143" s="6"/>
      <c r="J143" s="7"/>
      <c r="K143" s="57">
        <f>SUM(K135:K142)</f>
        <v>0</v>
      </c>
      <c r="L143" s="6"/>
      <c r="M143" s="7"/>
    </row>
    <row r="144" ht="15.75" customHeight="1">
      <c r="A144" s="71"/>
      <c r="B144" s="6"/>
      <c r="C144" s="6"/>
      <c r="D144" s="6"/>
      <c r="E144" s="6"/>
      <c r="F144" s="6"/>
      <c r="G144" s="6"/>
      <c r="H144" s="6"/>
      <c r="I144" s="6"/>
      <c r="J144" s="6"/>
      <c r="K144" s="6"/>
      <c r="L144" s="6"/>
      <c r="M144" s="7"/>
    </row>
    <row r="145" ht="15.75" customHeight="1">
      <c r="A145" s="56" t="s">
        <v>111</v>
      </c>
      <c r="B145" s="6"/>
      <c r="C145" s="6"/>
      <c r="D145" s="7"/>
      <c r="E145" s="65" t="str">
        <f>A28</f>
        <v/>
      </c>
      <c r="F145" s="6"/>
      <c r="G145" s="6"/>
      <c r="H145" s="6"/>
      <c r="I145" s="6"/>
      <c r="J145" s="6"/>
      <c r="K145" s="6"/>
      <c r="L145" s="6"/>
      <c r="M145" s="7"/>
    </row>
    <row r="146" ht="15.75" customHeight="1">
      <c r="A146" s="70" t="s">
        <v>112</v>
      </c>
      <c r="B146" s="71" t="s">
        <v>113</v>
      </c>
      <c r="C146" s="6"/>
      <c r="D146" s="7"/>
      <c r="E146" s="71" t="s">
        <v>114</v>
      </c>
      <c r="F146" s="6"/>
      <c r="G146" s="7"/>
      <c r="H146" s="71" t="s">
        <v>115</v>
      </c>
      <c r="I146" s="6"/>
      <c r="J146" s="7"/>
      <c r="K146" s="71" t="s">
        <v>116</v>
      </c>
      <c r="L146" s="6"/>
      <c r="M146" s="7"/>
    </row>
    <row r="147" ht="15.75" customHeight="1">
      <c r="A147" s="74"/>
      <c r="B147" s="71" t="s">
        <v>117</v>
      </c>
      <c r="C147" s="6"/>
      <c r="D147" s="7"/>
      <c r="E147" s="71">
        <v>100.0</v>
      </c>
      <c r="F147" s="6"/>
      <c r="G147" s="7"/>
      <c r="H147" s="73"/>
      <c r="I147" s="6"/>
      <c r="J147" s="7"/>
      <c r="K147" s="57">
        <f t="shared" ref="K147:K154" si="8">A147*E147*H147</f>
        <v>0</v>
      </c>
      <c r="L147" s="6"/>
      <c r="M147" s="7"/>
    </row>
    <row r="148" ht="15.75" customHeight="1">
      <c r="A148" s="74"/>
      <c r="B148" s="71" t="s">
        <v>118</v>
      </c>
      <c r="C148" s="6"/>
      <c r="D148" s="7"/>
      <c r="E148" s="71">
        <v>30.0</v>
      </c>
      <c r="F148" s="6"/>
      <c r="G148" s="7"/>
      <c r="H148" s="75">
        <v>0.019</v>
      </c>
      <c r="I148" s="6"/>
      <c r="J148" s="7"/>
      <c r="K148" s="57">
        <f t="shared" si="8"/>
        <v>0</v>
      </c>
      <c r="L148" s="6"/>
      <c r="M148" s="7"/>
    </row>
    <row r="149" ht="15.75" customHeight="1">
      <c r="A149" s="74"/>
      <c r="B149" s="71" t="s">
        <v>118</v>
      </c>
      <c r="C149" s="6"/>
      <c r="D149" s="7"/>
      <c r="E149" s="71">
        <v>30.0</v>
      </c>
      <c r="F149" s="6"/>
      <c r="G149" s="7"/>
      <c r="H149" s="75">
        <v>0.025</v>
      </c>
      <c r="I149" s="6"/>
      <c r="J149" s="7"/>
      <c r="K149" s="57">
        <f t="shared" si="8"/>
        <v>0</v>
      </c>
      <c r="L149" s="6"/>
      <c r="M149" s="7"/>
    </row>
    <row r="150" ht="15.75" customHeight="1">
      <c r="A150" s="74"/>
      <c r="B150" s="71" t="s">
        <v>119</v>
      </c>
      <c r="C150" s="6"/>
      <c r="D150" s="7"/>
      <c r="E150" s="71">
        <v>14.0</v>
      </c>
      <c r="F150" s="6"/>
      <c r="G150" s="7"/>
      <c r="H150" s="73"/>
      <c r="I150" s="6"/>
      <c r="J150" s="7"/>
      <c r="K150" s="57">
        <f t="shared" si="8"/>
        <v>0</v>
      </c>
      <c r="L150" s="6"/>
      <c r="M150" s="7"/>
    </row>
    <row r="151" ht="15.75" customHeight="1">
      <c r="A151" s="74"/>
      <c r="B151" s="71" t="s">
        <v>120</v>
      </c>
      <c r="C151" s="6"/>
      <c r="D151" s="7"/>
      <c r="E151" s="71">
        <v>20.0</v>
      </c>
      <c r="F151" s="6"/>
      <c r="G151" s="7"/>
      <c r="H151" s="76">
        <v>0.025</v>
      </c>
      <c r="I151" s="6"/>
      <c r="J151" s="7"/>
      <c r="K151" s="57">
        <f t="shared" si="8"/>
        <v>0</v>
      </c>
      <c r="L151" s="6"/>
      <c r="M151" s="7"/>
    </row>
    <row r="152" ht="15.75" customHeight="1">
      <c r="A152" s="74"/>
      <c r="B152" s="71" t="s">
        <v>120</v>
      </c>
      <c r="C152" s="6"/>
      <c r="D152" s="7"/>
      <c r="E152" s="71">
        <v>20.0</v>
      </c>
      <c r="F152" s="6"/>
      <c r="G152" s="7"/>
      <c r="H152" s="76">
        <v>0.032</v>
      </c>
      <c r="I152" s="6"/>
      <c r="J152" s="7"/>
      <c r="K152" s="57">
        <f t="shared" si="8"/>
        <v>0</v>
      </c>
      <c r="L152" s="6"/>
      <c r="M152" s="7"/>
    </row>
    <row r="153" ht="15.75" customHeight="1">
      <c r="A153" s="74"/>
      <c r="B153" s="71" t="s">
        <v>121</v>
      </c>
      <c r="C153" s="6"/>
      <c r="D153" s="7"/>
      <c r="E153" s="71">
        <v>60.0</v>
      </c>
      <c r="F153" s="6"/>
      <c r="G153" s="7"/>
      <c r="H153" s="73"/>
      <c r="I153" s="6"/>
      <c r="J153" s="7"/>
      <c r="K153" s="57">
        <f t="shared" si="8"/>
        <v>0</v>
      </c>
      <c r="L153" s="6"/>
      <c r="M153" s="7"/>
    </row>
    <row r="154" ht="15.75" customHeight="1">
      <c r="A154" s="74"/>
      <c r="B154" s="71" t="s">
        <v>122</v>
      </c>
      <c r="C154" s="6"/>
      <c r="D154" s="7"/>
      <c r="E154" s="71">
        <v>0.0</v>
      </c>
      <c r="F154" s="6"/>
      <c r="G154" s="7"/>
      <c r="H154" s="73"/>
      <c r="I154" s="6"/>
      <c r="J154" s="7"/>
      <c r="K154" s="57">
        <f t="shared" si="8"/>
        <v>0</v>
      </c>
      <c r="L154" s="6"/>
      <c r="M154" s="7"/>
    </row>
    <row r="155" ht="15.75" customHeight="1">
      <c r="A155" s="71" t="s">
        <v>123</v>
      </c>
      <c r="B155" s="6"/>
      <c r="C155" s="6"/>
      <c r="D155" s="6"/>
      <c r="E155" s="6"/>
      <c r="F155" s="6"/>
      <c r="G155" s="6"/>
      <c r="H155" s="6"/>
      <c r="I155" s="6"/>
      <c r="J155" s="7"/>
      <c r="K155" s="57">
        <f>SUM(K147:K154)</f>
        <v>0</v>
      </c>
      <c r="L155" s="6"/>
      <c r="M155" s="7"/>
    </row>
    <row r="156" ht="15.75" customHeight="1">
      <c r="A156" s="71"/>
      <c r="B156" s="6"/>
      <c r="C156" s="6"/>
      <c r="D156" s="6"/>
      <c r="E156" s="6"/>
      <c r="F156" s="6"/>
      <c r="G156" s="6"/>
      <c r="H156" s="6"/>
      <c r="I156" s="6"/>
      <c r="J156" s="6"/>
      <c r="K156" s="6"/>
      <c r="L156" s="6"/>
      <c r="M156" s="7"/>
    </row>
    <row r="157" ht="15.75" customHeight="1">
      <c r="A157" s="56" t="s">
        <v>111</v>
      </c>
      <c r="B157" s="6"/>
      <c r="C157" s="6"/>
      <c r="D157" s="7"/>
      <c r="E157" s="65" t="str">
        <f>A30</f>
        <v/>
      </c>
      <c r="F157" s="6"/>
      <c r="G157" s="6"/>
      <c r="H157" s="6"/>
      <c r="I157" s="6"/>
      <c r="J157" s="6"/>
      <c r="K157" s="6"/>
      <c r="L157" s="6"/>
      <c r="M157" s="7"/>
    </row>
    <row r="158" ht="15.75" customHeight="1">
      <c r="A158" s="70" t="s">
        <v>112</v>
      </c>
      <c r="B158" s="71" t="s">
        <v>113</v>
      </c>
      <c r="C158" s="6"/>
      <c r="D158" s="7"/>
      <c r="E158" s="71" t="s">
        <v>114</v>
      </c>
      <c r="F158" s="6"/>
      <c r="G158" s="7"/>
      <c r="H158" s="71" t="s">
        <v>115</v>
      </c>
      <c r="I158" s="6"/>
      <c r="J158" s="7"/>
      <c r="K158" s="71" t="s">
        <v>116</v>
      </c>
      <c r="L158" s="6"/>
      <c r="M158" s="7"/>
    </row>
    <row r="159" ht="15.75" customHeight="1">
      <c r="A159" s="74"/>
      <c r="B159" s="71" t="s">
        <v>117</v>
      </c>
      <c r="C159" s="6"/>
      <c r="D159" s="7"/>
      <c r="E159" s="71">
        <v>100.0</v>
      </c>
      <c r="F159" s="6"/>
      <c r="G159" s="7"/>
      <c r="H159" s="73"/>
      <c r="I159" s="6"/>
      <c r="J159" s="7"/>
      <c r="K159" s="57">
        <f t="shared" ref="K159:K166" si="9">A159*E159*H159</f>
        <v>0</v>
      </c>
      <c r="L159" s="6"/>
      <c r="M159" s="7"/>
    </row>
    <row r="160" ht="15.75" customHeight="1">
      <c r="A160" s="74"/>
      <c r="B160" s="71" t="s">
        <v>118</v>
      </c>
      <c r="C160" s="6"/>
      <c r="D160" s="7"/>
      <c r="E160" s="71">
        <v>30.0</v>
      </c>
      <c r="F160" s="6"/>
      <c r="G160" s="7"/>
      <c r="H160" s="75">
        <v>0.019</v>
      </c>
      <c r="I160" s="6"/>
      <c r="J160" s="7"/>
      <c r="K160" s="57">
        <f t="shared" si="9"/>
        <v>0</v>
      </c>
      <c r="L160" s="6"/>
      <c r="M160" s="7"/>
    </row>
    <row r="161" ht="15.75" customHeight="1">
      <c r="A161" s="74"/>
      <c r="B161" s="71" t="s">
        <v>118</v>
      </c>
      <c r="C161" s="6"/>
      <c r="D161" s="7"/>
      <c r="E161" s="71">
        <v>30.0</v>
      </c>
      <c r="F161" s="6"/>
      <c r="G161" s="7"/>
      <c r="H161" s="75">
        <v>0.025</v>
      </c>
      <c r="I161" s="6"/>
      <c r="J161" s="7"/>
      <c r="K161" s="57">
        <f t="shared" si="9"/>
        <v>0</v>
      </c>
      <c r="L161" s="6"/>
      <c r="M161" s="7"/>
    </row>
    <row r="162" ht="15.75" customHeight="1">
      <c r="A162" s="74"/>
      <c r="B162" s="71" t="s">
        <v>119</v>
      </c>
      <c r="C162" s="6"/>
      <c r="D162" s="7"/>
      <c r="E162" s="71">
        <v>14.0</v>
      </c>
      <c r="F162" s="6"/>
      <c r="G162" s="7"/>
      <c r="H162" s="73"/>
      <c r="I162" s="6"/>
      <c r="J162" s="7"/>
      <c r="K162" s="57">
        <f t="shared" si="9"/>
        <v>0</v>
      </c>
      <c r="L162" s="6"/>
      <c r="M162" s="7"/>
    </row>
    <row r="163" ht="15.75" customHeight="1">
      <c r="A163" s="74"/>
      <c r="B163" s="71" t="s">
        <v>120</v>
      </c>
      <c r="C163" s="6"/>
      <c r="D163" s="7"/>
      <c r="E163" s="71">
        <v>20.0</v>
      </c>
      <c r="F163" s="6"/>
      <c r="G163" s="7"/>
      <c r="H163" s="76">
        <v>0.025</v>
      </c>
      <c r="I163" s="6"/>
      <c r="J163" s="7"/>
      <c r="K163" s="57">
        <f t="shared" si="9"/>
        <v>0</v>
      </c>
      <c r="L163" s="6"/>
      <c r="M163" s="7"/>
    </row>
    <row r="164" ht="15.75" customHeight="1">
      <c r="A164" s="74"/>
      <c r="B164" s="71" t="s">
        <v>120</v>
      </c>
      <c r="C164" s="6"/>
      <c r="D164" s="7"/>
      <c r="E164" s="71">
        <v>20.0</v>
      </c>
      <c r="F164" s="6"/>
      <c r="G164" s="7"/>
      <c r="H164" s="76">
        <v>0.032</v>
      </c>
      <c r="I164" s="6"/>
      <c r="J164" s="7"/>
      <c r="K164" s="57">
        <f t="shared" si="9"/>
        <v>0</v>
      </c>
      <c r="L164" s="6"/>
      <c r="M164" s="7"/>
    </row>
    <row r="165" ht="15.75" customHeight="1">
      <c r="A165" s="74"/>
      <c r="B165" s="71" t="s">
        <v>121</v>
      </c>
      <c r="C165" s="6"/>
      <c r="D165" s="7"/>
      <c r="E165" s="71">
        <v>60.0</v>
      </c>
      <c r="F165" s="6"/>
      <c r="G165" s="7"/>
      <c r="H165" s="73"/>
      <c r="I165" s="6"/>
      <c r="J165" s="7"/>
      <c r="K165" s="57">
        <f t="shared" si="9"/>
        <v>0</v>
      </c>
      <c r="L165" s="6"/>
      <c r="M165" s="7"/>
    </row>
    <row r="166" ht="15.75" customHeight="1">
      <c r="A166" s="74"/>
      <c r="B166" s="71" t="s">
        <v>122</v>
      </c>
      <c r="C166" s="6"/>
      <c r="D166" s="7"/>
      <c r="E166" s="71">
        <v>0.0</v>
      </c>
      <c r="F166" s="6"/>
      <c r="G166" s="7"/>
      <c r="H166" s="73"/>
      <c r="I166" s="6"/>
      <c r="J166" s="7"/>
      <c r="K166" s="57">
        <f t="shared" si="9"/>
        <v>0</v>
      </c>
      <c r="L166" s="6"/>
      <c r="M166" s="7"/>
    </row>
    <row r="167" ht="15.75" customHeight="1">
      <c r="A167" s="71" t="s">
        <v>123</v>
      </c>
      <c r="B167" s="6"/>
      <c r="C167" s="6"/>
      <c r="D167" s="6"/>
      <c r="E167" s="6"/>
      <c r="F167" s="6"/>
      <c r="G167" s="6"/>
      <c r="H167" s="6"/>
      <c r="I167" s="6"/>
      <c r="J167" s="7"/>
      <c r="K167" s="57">
        <f>SUM(K159:K166)</f>
        <v>0</v>
      </c>
      <c r="L167" s="6"/>
      <c r="M167" s="7"/>
    </row>
    <row r="168" ht="15.75" customHeight="1">
      <c r="A168" s="71"/>
      <c r="B168" s="6"/>
      <c r="C168" s="6"/>
      <c r="D168" s="6"/>
      <c r="E168" s="6"/>
      <c r="F168" s="6"/>
      <c r="G168" s="6"/>
      <c r="H168" s="6"/>
      <c r="I168" s="6"/>
      <c r="J168" s="6"/>
      <c r="K168" s="6"/>
      <c r="L168" s="6"/>
      <c r="M168" s="7"/>
    </row>
    <row r="169" ht="15.75" customHeight="1">
      <c r="A169" s="56" t="s">
        <v>111</v>
      </c>
      <c r="B169" s="6"/>
      <c r="C169" s="6"/>
      <c r="D169" s="7"/>
      <c r="E169" s="65"/>
      <c r="F169" s="6"/>
      <c r="G169" s="6"/>
      <c r="H169" s="6"/>
      <c r="I169" s="6"/>
      <c r="J169" s="6"/>
      <c r="K169" s="6"/>
      <c r="L169" s="6"/>
      <c r="M169" s="7"/>
    </row>
    <row r="170" ht="15.75" customHeight="1">
      <c r="A170" s="70" t="s">
        <v>112</v>
      </c>
      <c r="B170" s="71" t="s">
        <v>113</v>
      </c>
      <c r="C170" s="6"/>
      <c r="D170" s="7"/>
      <c r="E170" s="71" t="s">
        <v>114</v>
      </c>
      <c r="F170" s="6"/>
      <c r="G170" s="7"/>
      <c r="H170" s="71" t="s">
        <v>115</v>
      </c>
      <c r="I170" s="6"/>
      <c r="J170" s="7"/>
      <c r="K170" s="71" t="s">
        <v>116</v>
      </c>
      <c r="L170" s="6"/>
      <c r="M170" s="7"/>
    </row>
    <row r="171" ht="15.75" customHeight="1">
      <c r="A171" s="74"/>
      <c r="B171" s="71" t="s">
        <v>117</v>
      </c>
      <c r="C171" s="6"/>
      <c r="D171" s="7"/>
      <c r="E171" s="71">
        <v>100.0</v>
      </c>
      <c r="F171" s="6"/>
      <c r="G171" s="7"/>
      <c r="H171" s="73"/>
      <c r="I171" s="6"/>
      <c r="J171" s="7"/>
      <c r="K171" s="57">
        <f t="shared" ref="K171:K178" si="10">A171*E171*H171</f>
        <v>0</v>
      </c>
      <c r="L171" s="6"/>
      <c r="M171" s="7"/>
    </row>
    <row r="172" ht="15.75" customHeight="1">
      <c r="A172" s="74"/>
      <c r="B172" s="71" t="s">
        <v>118</v>
      </c>
      <c r="C172" s="6"/>
      <c r="D172" s="7"/>
      <c r="E172" s="71">
        <v>30.0</v>
      </c>
      <c r="F172" s="6"/>
      <c r="G172" s="7"/>
      <c r="H172" s="75">
        <v>0.019</v>
      </c>
      <c r="I172" s="6"/>
      <c r="J172" s="7"/>
      <c r="K172" s="57">
        <f t="shared" si="10"/>
        <v>0</v>
      </c>
      <c r="L172" s="6"/>
      <c r="M172" s="7"/>
    </row>
    <row r="173" ht="15.75" customHeight="1">
      <c r="A173" s="74"/>
      <c r="B173" s="71" t="s">
        <v>118</v>
      </c>
      <c r="C173" s="6"/>
      <c r="D173" s="7"/>
      <c r="E173" s="71">
        <v>30.0</v>
      </c>
      <c r="F173" s="6"/>
      <c r="G173" s="7"/>
      <c r="H173" s="75">
        <v>0.025</v>
      </c>
      <c r="I173" s="6"/>
      <c r="J173" s="7"/>
      <c r="K173" s="57">
        <f t="shared" si="10"/>
        <v>0</v>
      </c>
      <c r="L173" s="6"/>
      <c r="M173" s="7"/>
    </row>
    <row r="174" ht="15.75" customHeight="1">
      <c r="A174" s="74"/>
      <c r="B174" s="71" t="s">
        <v>119</v>
      </c>
      <c r="C174" s="6"/>
      <c r="D174" s="7"/>
      <c r="E174" s="71">
        <v>14.0</v>
      </c>
      <c r="F174" s="6"/>
      <c r="G174" s="7"/>
      <c r="H174" s="73"/>
      <c r="I174" s="6"/>
      <c r="J174" s="7"/>
      <c r="K174" s="57">
        <f t="shared" si="10"/>
        <v>0</v>
      </c>
      <c r="L174" s="6"/>
      <c r="M174" s="7"/>
    </row>
    <row r="175" ht="15.75" customHeight="1">
      <c r="A175" s="74"/>
      <c r="B175" s="71" t="s">
        <v>120</v>
      </c>
      <c r="C175" s="6"/>
      <c r="D175" s="7"/>
      <c r="E175" s="71">
        <v>20.0</v>
      </c>
      <c r="F175" s="6"/>
      <c r="G175" s="7"/>
      <c r="H175" s="76">
        <v>0.025</v>
      </c>
      <c r="I175" s="6"/>
      <c r="J175" s="7"/>
      <c r="K175" s="57">
        <f t="shared" si="10"/>
        <v>0</v>
      </c>
      <c r="L175" s="6"/>
      <c r="M175" s="7"/>
    </row>
    <row r="176" ht="15.75" customHeight="1">
      <c r="A176" s="74"/>
      <c r="B176" s="71" t="s">
        <v>120</v>
      </c>
      <c r="C176" s="6"/>
      <c r="D176" s="7"/>
      <c r="E176" s="71">
        <v>20.0</v>
      </c>
      <c r="F176" s="6"/>
      <c r="G176" s="7"/>
      <c r="H176" s="76">
        <v>0.032</v>
      </c>
      <c r="I176" s="6"/>
      <c r="J176" s="7"/>
      <c r="K176" s="57">
        <f t="shared" si="10"/>
        <v>0</v>
      </c>
      <c r="L176" s="6"/>
      <c r="M176" s="7"/>
    </row>
    <row r="177" ht="15.75" customHeight="1">
      <c r="A177" s="74"/>
      <c r="B177" s="71" t="s">
        <v>121</v>
      </c>
      <c r="C177" s="6"/>
      <c r="D177" s="7"/>
      <c r="E177" s="71">
        <v>60.0</v>
      </c>
      <c r="F177" s="6"/>
      <c r="G177" s="7"/>
      <c r="H177" s="73"/>
      <c r="I177" s="6"/>
      <c r="J177" s="7"/>
      <c r="K177" s="57">
        <f t="shared" si="10"/>
        <v>0</v>
      </c>
      <c r="L177" s="6"/>
      <c r="M177" s="7"/>
    </row>
    <row r="178" ht="15.75" customHeight="1">
      <c r="A178" s="74"/>
      <c r="B178" s="71" t="s">
        <v>122</v>
      </c>
      <c r="C178" s="6"/>
      <c r="D178" s="7"/>
      <c r="E178" s="71">
        <v>0.0</v>
      </c>
      <c r="F178" s="6"/>
      <c r="G178" s="7"/>
      <c r="H178" s="73"/>
      <c r="I178" s="6"/>
      <c r="J178" s="7"/>
      <c r="K178" s="57">
        <f t="shared" si="10"/>
        <v>0</v>
      </c>
      <c r="L178" s="6"/>
      <c r="M178" s="7"/>
    </row>
    <row r="179" ht="15.75" customHeight="1">
      <c r="A179" s="71" t="s">
        <v>123</v>
      </c>
      <c r="B179" s="6"/>
      <c r="C179" s="6"/>
      <c r="D179" s="6"/>
      <c r="E179" s="6"/>
      <c r="F179" s="6"/>
      <c r="G179" s="6"/>
      <c r="H179" s="6"/>
      <c r="I179" s="6"/>
      <c r="J179" s="7"/>
      <c r="K179" s="57">
        <f>SUM(K171:K178)</f>
        <v>0</v>
      </c>
      <c r="L179" s="6"/>
      <c r="M179" s="7"/>
    </row>
    <row r="180" ht="15.75" customHeight="1">
      <c r="A180" s="71"/>
      <c r="B180" s="6"/>
      <c r="C180" s="6"/>
      <c r="D180" s="6"/>
      <c r="E180" s="6"/>
      <c r="F180" s="6"/>
      <c r="G180" s="6"/>
      <c r="H180" s="6"/>
      <c r="I180" s="6"/>
      <c r="J180" s="6"/>
      <c r="K180" s="6"/>
      <c r="L180" s="6"/>
      <c r="M180" s="7"/>
    </row>
    <row r="181" ht="15.75" customHeight="1">
      <c r="A181" s="56" t="s">
        <v>111</v>
      </c>
      <c r="B181" s="6"/>
      <c r="C181" s="6"/>
      <c r="D181" s="7"/>
      <c r="E181" s="65" t="str">
        <f>A32</f>
        <v/>
      </c>
      <c r="F181" s="6"/>
      <c r="G181" s="6"/>
      <c r="H181" s="6"/>
      <c r="I181" s="6"/>
      <c r="J181" s="6"/>
      <c r="K181" s="6"/>
      <c r="L181" s="6"/>
      <c r="M181" s="7"/>
    </row>
    <row r="182" ht="15.75" customHeight="1">
      <c r="A182" s="70" t="s">
        <v>112</v>
      </c>
      <c r="B182" s="71" t="s">
        <v>113</v>
      </c>
      <c r="C182" s="6"/>
      <c r="D182" s="7"/>
      <c r="E182" s="71" t="s">
        <v>114</v>
      </c>
      <c r="F182" s="6"/>
      <c r="G182" s="7"/>
      <c r="H182" s="71" t="s">
        <v>115</v>
      </c>
      <c r="I182" s="6"/>
      <c r="J182" s="7"/>
      <c r="K182" s="71" t="s">
        <v>116</v>
      </c>
      <c r="L182" s="6"/>
      <c r="M182" s="7"/>
    </row>
    <row r="183" ht="15.75" customHeight="1">
      <c r="A183" s="74"/>
      <c r="B183" s="71" t="s">
        <v>117</v>
      </c>
      <c r="C183" s="6"/>
      <c r="D183" s="7"/>
      <c r="E183" s="71">
        <v>100.0</v>
      </c>
      <c r="F183" s="6"/>
      <c r="G183" s="7"/>
      <c r="H183" s="73"/>
      <c r="I183" s="6"/>
      <c r="J183" s="7"/>
      <c r="K183" s="57">
        <f t="shared" ref="K183:K190" si="11">A183*E183*H183</f>
        <v>0</v>
      </c>
      <c r="L183" s="6"/>
      <c r="M183" s="7"/>
    </row>
    <row r="184" ht="15.75" customHeight="1">
      <c r="A184" s="74"/>
      <c r="B184" s="71" t="s">
        <v>118</v>
      </c>
      <c r="C184" s="6"/>
      <c r="D184" s="7"/>
      <c r="E184" s="71">
        <v>30.0</v>
      </c>
      <c r="F184" s="6"/>
      <c r="G184" s="7"/>
      <c r="H184" s="75">
        <v>0.019</v>
      </c>
      <c r="I184" s="6"/>
      <c r="J184" s="7"/>
      <c r="K184" s="57">
        <f t="shared" si="11"/>
        <v>0</v>
      </c>
      <c r="L184" s="6"/>
      <c r="M184" s="7"/>
    </row>
    <row r="185" ht="15.75" customHeight="1">
      <c r="A185" s="74"/>
      <c r="B185" s="71" t="s">
        <v>118</v>
      </c>
      <c r="C185" s="6"/>
      <c r="D185" s="7"/>
      <c r="E185" s="71">
        <v>30.0</v>
      </c>
      <c r="F185" s="6"/>
      <c r="G185" s="7"/>
      <c r="H185" s="75">
        <v>0.025</v>
      </c>
      <c r="I185" s="6"/>
      <c r="J185" s="7"/>
      <c r="K185" s="57">
        <f t="shared" si="11"/>
        <v>0</v>
      </c>
      <c r="L185" s="6"/>
      <c r="M185" s="7"/>
    </row>
    <row r="186" ht="15.75" customHeight="1">
      <c r="A186" s="74"/>
      <c r="B186" s="71" t="s">
        <v>119</v>
      </c>
      <c r="C186" s="6"/>
      <c r="D186" s="7"/>
      <c r="E186" s="71">
        <v>14.0</v>
      </c>
      <c r="F186" s="6"/>
      <c r="G186" s="7"/>
      <c r="H186" s="73"/>
      <c r="I186" s="6"/>
      <c r="J186" s="7"/>
      <c r="K186" s="57">
        <f t="shared" si="11"/>
        <v>0</v>
      </c>
      <c r="L186" s="6"/>
      <c r="M186" s="7"/>
    </row>
    <row r="187" ht="15.75" customHeight="1">
      <c r="A187" s="74"/>
      <c r="B187" s="71" t="s">
        <v>120</v>
      </c>
      <c r="C187" s="6"/>
      <c r="D187" s="7"/>
      <c r="E187" s="71">
        <v>20.0</v>
      </c>
      <c r="F187" s="6"/>
      <c r="G187" s="7"/>
      <c r="H187" s="76">
        <v>0.025</v>
      </c>
      <c r="I187" s="6"/>
      <c r="J187" s="7"/>
      <c r="K187" s="57">
        <f t="shared" si="11"/>
        <v>0</v>
      </c>
      <c r="L187" s="6"/>
      <c r="M187" s="7"/>
    </row>
    <row r="188" ht="15.75" customHeight="1">
      <c r="A188" s="74"/>
      <c r="B188" s="71" t="s">
        <v>120</v>
      </c>
      <c r="C188" s="6"/>
      <c r="D188" s="7"/>
      <c r="E188" s="71">
        <v>20.0</v>
      </c>
      <c r="F188" s="6"/>
      <c r="G188" s="7"/>
      <c r="H188" s="76">
        <v>0.032</v>
      </c>
      <c r="I188" s="6"/>
      <c r="J188" s="7"/>
      <c r="K188" s="57">
        <f t="shared" si="11"/>
        <v>0</v>
      </c>
      <c r="L188" s="6"/>
      <c r="M188" s="7"/>
    </row>
    <row r="189" ht="15.75" customHeight="1">
      <c r="A189" s="74"/>
      <c r="B189" s="71" t="s">
        <v>121</v>
      </c>
      <c r="C189" s="6"/>
      <c r="D189" s="7"/>
      <c r="E189" s="71">
        <v>60.0</v>
      </c>
      <c r="F189" s="6"/>
      <c r="G189" s="7"/>
      <c r="H189" s="73"/>
      <c r="I189" s="6"/>
      <c r="J189" s="7"/>
      <c r="K189" s="57">
        <f t="shared" si="11"/>
        <v>0</v>
      </c>
      <c r="L189" s="6"/>
      <c r="M189" s="7"/>
    </row>
    <row r="190" ht="15.75" customHeight="1">
      <c r="A190" s="74"/>
      <c r="B190" s="71" t="s">
        <v>122</v>
      </c>
      <c r="C190" s="6"/>
      <c r="D190" s="7"/>
      <c r="E190" s="71">
        <v>0.0</v>
      </c>
      <c r="F190" s="6"/>
      <c r="G190" s="7"/>
      <c r="H190" s="73"/>
      <c r="I190" s="6"/>
      <c r="J190" s="7"/>
      <c r="K190" s="57">
        <f t="shared" si="11"/>
        <v>0</v>
      </c>
      <c r="L190" s="6"/>
      <c r="M190" s="7"/>
    </row>
    <row r="191" ht="15.75" customHeight="1">
      <c r="A191" s="71" t="s">
        <v>123</v>
      </c>
      <c r="B191" s="6"/>
      <c r="C191" s="6"/>
      <c r="D191" s="6"/>
      <c r="E191" s="6"/>
      <c r="F191" s="6"/>
      <c r="G191" s="6"/>
      <c r="H191" s="6"/>
      <c r="I191" s="6"/>
      <c r="J191" s="7"/>
      <c r="K191" s="57">
        <f>SUM(K183:K190)</f>
        <v>0</v>
      </c>
      <c r="L191" s="6"/>
      <c r="M191" s="7"/>
    </row>
    <row r="192" ht="15.75" customHeight="1">
      <c r="A192" s="71"/>
      <c r="B192" s="6"/>
      <c r="C192" s="6"/>
      <c r="D192" s="6"/>
      <c r="E192" s="6"/>
      <c r="F192" s="6"/>
      <c r="G192" s="6"/>
      <c r="H192" s="6"/>
      <c r="I192" s="6"/>
      <c r="J192" s="6"/>
      <c r="K192" s="6"/>
      <c r="L192" s="6"/>
      <c r="M192" s="7"/>
    </row>
    <row r="193" ht="15.75" customHeight="1">
      <c r="A193" s="56" t="s">
        <v>111</v>
      </c>
      <c r="B193" s="6"/>
      <c r="C193" s="6"/>
      <c r="D193" s="7"/>
      <c r="E193" s="65" t="str">
        <f>A33</f>
        <v/>
      </c>
      <c r="F193" s="6"/>
      <c r="G193" s="6"/>
      <c r="H193" s="6"/>
      <c r="I193" s="6"/>
      <c r="J193" s="6"/>
      <c r="K193" s="6"/>
      <c r="L193" s="6"/>
      <c r="M193" s="7"/>
    </row>
    <row r="194" ht="15.75" customHeight="1">
      <c r="A194" s="70" t="s">
        <v>112</v>
      </c>
      <c r="B194" s="71" t="s">
        <v>113</v>
      </c>
      <c r="C194" s="6"/>
      <c r="D194" s="7"/>
      <c r="E194" s="71" t="s">
        <v>114</v>
      </c>
      <c r="F194" s="6"/>
      <c r="G194" s="7"/>
      <c r="H194" s="71" t="s">
        <v>115</v>
      </c>
      <c r="I194" s="6"/>
      <c r="J194" s="7"/>
      <c r="K194" s="71" t="s">
        <v>116</v>
      </c>
      <c r="L194" s="6"/>
      <c r="M194" s="7"/>
    </row>
    <row r="195" ht="15.75" customHeight="1">
      <c r="A195" s="74"/>
      <c r="B195" s="71" t="s">
        <v>117</v>
      </c>
      <c r="C195" s="6"/>
      <c r="D195" s="7"/>
      <c r="E195" s="71">
        <v>100.0</v>
      </c>
      <c r="F195" s="6"/>
      <c r="G195" s="7"/>
      <c r="H195" s="73"/>
      <c r="I195" s="6"/>
      <c r="J195" s="7"/>
      <c r="K195" s="57">
        <f t="shared" ref="K195:K202" si="12">A195*E195*H195</f>
        <v>0</v>
      </c>
      <c r="L195" s="6"/>
      <c r="M195" s="7"/>
    </row>
    <row r="196" ht="15.75" customHeight="1">
      <c r="A196" s="74"/>
      <c r="B196" s="71" t="s">
        <v>118</v>
      </c>
      <c r="C196" s="6"/>
      <c r="D196" s="7"/>
      <c r="E196" s="71">
        <v>30.0</v>
      </c>
      <c r="F196" s="6"/>
      <c r="G196" s="7"/>
      <c r="H196" s="75">
        <v>0.019</v>
      </c>
      <c r="I196" s="6"/>
      <c r="J196" s="7"/>
      <c r="K196" s="57">
        <f t="shared" si="12"/>
        <v>0</v>
      </c>
      <c r="L196" s="6"/>
      <c r="M196" s="7"/>
    </row>
    <row r="197" ht="15.75" customHeight="1">
      <c r="A197" s="74"/>
      <c r="B197" s="71" t="s">
        <v>118</v>
      </c>
      <c r="C197" s="6"/>
      <c r="D197" s="7"/>
      <c r="E197" s="71">
        <v>30.0</v>
      </c>
      <c r="F197" s="6"/>
      <c r="G197" s="7"/>
      <c r="H197" s="75">
        <v>0.025</v>
      </c>
      <c r="I197" s="6"/>
      <c r="J197" s="7"/>
      <c r="K197" s="57">
        <f t="shared" si="12"/>
        <v>0</v>
      </c>
      <c r="L197" s="6"/>
      <c r="M197" s="7"/>
    </row>
    <row r="198" ht="15.75" customHeight="1">
      <c r="A198" s="74"/>
      <c r="B198" s="71" t="s">
        <v>119</v>
      </c>
      <c r="C198" s="6"/>
      <c r="D198" s="7"/>
      <c r="E198" s="71">
        <v>14.0</v>
      </c>
      <c r="F198" s="6"/>
      <c r="G198" s="7"/>
      <c r="H198" s="73"/>
      <c r="I198" s="6"/>
      <c r="J198" s="7"/>
      <c r="K198" s="57">
        <f t="shared" si="12"/>
        <v>0</v>
      </c>
      <c r="L198" s="6"/>
      <c r="M198" s="7"/>
    </row>
    <row r="199" ht="15.75" customHeight="1">
      <c r="A199" s="74"/>
      <c r="B199" s="71" t="s">
        <v>120</v>
      </c>
      <c r="C199" s="6"/>
      <c r="D199" s="7"/>
      <c r="E199" s="71">
        <v>20.0</v>
      </c>
      <c r="F199" s="6"/>
      <c r="G199" s="7"/>
      <c r="H199" s="76">
        <v>0.025</v>
      </c>
      <c r="I199" s="6"/>
      <c r="J199" s="7"/>
      <c r="K199" s="57">
        <f t="shared" si="12"/>
        <v>0</v>
      </c>
      <c r="L199" s="6"/>
      <c r="M199" s="7"/>
    </row>
    <row r="200" ht="15.75" customHeight="1">
      <c r="A200" s="74"/>
      <c r="B200" s="71" t="s">
        <v>120</v>
      </c>
      <c r="C200" s="6"/>
      <c r="D200" s="7"/>
      <c r="E200" s="71">
        <v>20.0</v>
      </c>
      <c r="F200" s="6"/>
      <c r="G200" s="7"/>
      <c r="H200" s="76">
        <v>0.032</v>
      </c>
      <c r="I200" s="6"/>
      <c r="J200" s="7"/>
      <c r="K200" s="57">
        <f t="shared" si="12"/>
        <v>0</v>
      </c>
      <c r="L200" s="6"/>
      <c r="M200" s="7"/>
    </row>
    <row r="201" ht="15.75" customHeight="1">
      <c r="A201" s="74"/>
      <c r="B201" s="71" t="s">
        <v>121</v>
      </c>
      <c r="C201" s="6"/>
      <c r="D201" s="7"/>
      <c r="E201" s="71">
        <v>60.0</v>
      </c>
      <c r="F201" s="6"/>
      <c r="G201" s="7"/>
      <c r="H201" s="73"/>
      <c r="I201" s="6"/>
      <c r="J201" s="7"/>
      <c r="K201" s="57">
        <f t="shared" si="12"/>
        <v>0</v>
      </c>
      <c r="L201" s="6"/>
      <c r="M201" s="7"/>
    </row>
    <row r="202" ht="15.75" customHeight="1">
      <c r="A202" s="74"/>
      <c r="B202" s="71" t="s">
        <v>122</v>
      </c>
      <c r="C202" s="6"/>
      <c r="D202" s="7"/>
      <c r="E202" s="71">
        <v>0.0</v>
      </c>
      <c r="F202" s="6"/>
      <c r="G202" s="7"/>
      <c r="H202" s="73"/>
      <c r="I202" s="6"/>
      <c r="J202" s="7"/>
      <c r="K202" s="57">
        <f t="shared" si="12"/>
        <v>0</v>
      </c>
      <c r="L202" s="6"/>
      <c r="M202" s="7"/>
    </row>
    <row r="203" ht="15.75" customHeight="1">
      <c r="A203" s="71" t="s">
        <v>123</v>
      </c>
      <c r="B203" s="6"/>
      <c r="C203" s="6"/>
      <c r="D203" s="6"/>
      <c r="E203" s="6"/>
      <c r="F203" s="6"/>
      <c r="G203" s="6"/>
      <c r="H203" s="6"/>
      <c r="I203" s="6"/>
      <c r="J203" s="7"/>
      <c r="K203" s="57">
        <f>SUM(K195:K202)</f>
        <v>0</v>
      </c>
      <c r="L203" s="6"/>
      <c r="M203" s="7"/>
    </row>
    <row r="204" ht="15.75" customHeight="1">
      <c r="A204" s="71"/>
      <c r="B204" s="6"/>
      <c r="C204" s="6"/>
      <c r="D204" s="6"/>
      <c r="E204" s="6"/>
      <c r="F204" s="6"/>
      <c r="G204" s="6"/>
      <c r="H204" s="6"/>
      <c r="I204" s="6"/>
      <c r="J204" s="6"/>
      <c r="K204" s="6"/>
      <c r="L204" s="6"/>
      <c r="M204" s="7"/>
    </row>
    <row r="205" ht="15.75" customHeight="1">
      <c r="A205" s="56" t="s">
        <v>111</v>
      </c>
      <c r="B205" s="6"/>
      <c r="C205" s="6"/>
      <c r="D205" s="7"/>
      <c r="E205" s="65" t="str">
        <f>A34</f>
        <v/>
      </c>
      <c r="F205" s="6"/>
      <c r="G205" s="6"/>
      <c r="H205" s="6"/>
      <c r="I205" s="6"/>
      <c r="J205" s="6"/>
      <c r="K205" s="6"/>
      <c r="L205" s="6"/>
      <c r="M205" s="7"/>
    </row>
    <row r="206" ht="15.75" customHeight="1">
      <c r="A206" s="70" t="s">
        <v>112</v>
      </c>
      <c r="B206" s="71" t="s">
        <v>113</v>
      </c>
      <c r="C206" s="6"/>
      <c r="D206" s="7"/>
      <c r="E206" s="71" t="s">
        <v>114</v>
      </c>
      <c r="F206" s="6"/>
      <c r="G206" s="7"/>
      <c r="H206" s="71" t="s">
        <v>115</v>
      </c>
      <c r="I206" s="6"/>
      <c r="J206" s="7"/>
      <c r="K206" s="71" t="s">
        <v>116</v>
      </c>
      <c r="L206" s="6"/>
      <c r="M206" s="7"/>
    </row>
    <row r="207" ht="15.75" customHeight="1">
      <c r="A207" s="74"/>
      <c r="B207" s="71" t="s">
        <v>117</v>
      </c>
      <c r="C207" s="6"/>
      <c r="D207" s="7"/>
      <c r="E207" s="71">
        <v>100.0</v>
      </c>
      <c r="F207" s="6"/>
      <c r="G207" s="7"/>
      <c r="H207" s="73"/>
      <c r="I207" s="6"/>
      <c r="J207" s="7"/>
      <c r="K207" s="57">
        <f t="shared" ref="K207:K214" si="13">A207*E207*H207</f>
        <v>0</v>
      </c>
      <c r="L207" s="6"/>
      <c r="M207" s="7"/>
    </row>
    <row r="208" ht="15.75" customHeight="1">
      <c r="A208" s="74"/>
      <c r="B208" s="71" t="s">
        <v>118</v>
      </c>
      <c r="C208" s="6"/>
      <c r="D208" s="7"/>
      <c r="E208" s="71">
        <v>30.0</v>
      </c>
      <c r="F208" s="6"/>
      <c r="G208" s="7"/>
      <c r="H208" s="75">
        <v>0.019</v>
      </c>
      <c r="I208" s="6"/>
      <c r="J208" s="7"/>
      <c r="K208" s="57">
        <f t="shared" si="13"/>
        <v>0</v>
      </c>
      <c r="L208" s="6"/>
      <c r="M208" s="7"/>
    </row>
    <row r="209" ht="15.75" customHeight="1">
      <c r="A209" s="74"/>
      <c r="B209" s="71" t="s">
        <v>118</v>
      </c>
      <c r="C209" s="6"/>
      <c r="D209" s="7"/>
      <c r="E209" s="71">
        <v>30.0</v>
      </c>
      <c r="F209" s="6"/>
      <c r="G209" s="7"/>
      <c r="H209" s="75">
        <v>0.025</v>
      </c>
      <c r="I209" s="6"/>
      <c r="J209" s="7"/>
      <c r="K209" s="57">
        <f t="shared" si="13"/>
        <v>0</v>
      </c>
      <c r="L209" s="6"/>
      <c r="M209" s="7"/>
    </row>
    <row r="210" ht="15.75" customHeight="1">
      <c r="A210" s="74"/>
      <c r="B210" s="71" t="s">
        <v>119</v>
      </c>
      <c r="C210" s="6"/>
      <c r="D210" s="7"/>
      <c r="E210" s="71">
        <v>14.0</v>
      </c>
      <c r="F210" s="6"/>
      <c r="G210" s="7"/>
      <c r="H210" s="73"/>
      <c r="I210" s="6"/>
      <c r="J210" s="7"/>
      <c r="K210" s="57">
        <f t="shared" si="13"/>
        <v>0</v>
      </c>
      <c r="L210" s="6"/>
      <c r="M210" s="7"/>
    </row>
    <row r="211" ht="15.75" customHeight="1">
      <c r="A211" s="74"/>
      <c r="B211" s="71" t="s">
        <v>120</v>
      </c>
      <c r="C211" s="6"/>
      <c r="D211" s="7"/>
      <c r="E211" s="71">
        <v>20.0</v>
      </c>
      <c r="F211" s="6"/>
      <c r="G211" s="7"/>
      <c r="H211" s="76">
        <v>0.025</v>
      </c>
      <c r="I211" s="6"/>
      <c r="J211" s="7"/>
      <c r="K211" s="57">
        <f t="shared" si="13"/>
        <v>0</v>
      </c>
      <c r="L211" s="6"/>
      <c r="M211" s="7"/>
    </row>
    <row r="212" ht="15.75" customHeight="1">
      <c r="A212" s="74"/>
      <c r="B212" s="71" t="s">
        <v>120</v>
      </c>
      <c r="C212" s="6"/>
      <c r="D212" s="7"/>
      <c r="E212" s="71">
        <v>20.0</v>
      </c>
      <c r="F212" s="6"/>
      <c r="G212" s="7"/>
      <c r="H212" s="76">
        <v>0.032</v>
      </c>
      <c r="I212" s="6"/>
      <c r="J212" s="7"/>
      <c r="K212" s="57">
        <f t="shared" si="13"/>
        <v>0</v>
      </c>
      <c r="L212" s="6"/>
      <c r="M212" s="7"/>
    </row>
    <row r="213" ht="15.75" customHeight="1">
      <c r="A213" s="74"/>
      <c r="B213" s="71" t="s">
        <v>121</v>
      </c>
      <c r="C213" s="6"/>
      <c r="D213" s="7"/>
      <c r="E213" s="71">
        <v>60.0</v>
      </c>
      <c r="F213" s="6"/>
      <c r="G213" s="7"/>
      <c r="H213" s="73"/>
      <c r="I213" s="6"/>
      <c r="J213" s="7"/>
      <c r="K213" s="57">
        <f t="shared" si="13"/>
        <v>0</v>
      </c>
      <c r="L213" s="6"/>
      <c r="M213" s="7"/>
    </row>
    <row r="214" ht="15.75" customHeight="1">
      <c r="A214" s="74"/>
      <c r="B214" s="71" t="s">
        <v>122</v>
      </c>
      <c r="C214" s="6"/>
      <c r="D214" s="7"/>
      <c r="E214" s="71">
        <v>0.0</v>
      </c>
      <c r="F214" s="6"/>
      <c r="G214" s="7"/>
      <c r="H214" s="73"/>
      <c r="I214" s="6"/>
      <c r="J214" s="7"/>
      <c r="K214" s="57">
        <f t="shared" si="13"/>
        <v>0</v>
      </c>
      <c r="L214" s="6"/>
      <c r="M214" s="7"/>
    </row>
    <row r="215" ht="15.75" customHeight="1">
      <c r="A215" s="71" t="s">
        <v>123</v>
      </c>
      <c r="B215" s="6"/>
      <c r="C215" s="6"/>
      <c r="D215" s="6"/>
      <c r="E215" s="6"/>
      <c r="F215" s="6"/>
      <c r="G215" s="6"/>
      <c r="H215" s="6"/>
      <c r="I215" s="6"/>
      <c r="J215" s="7"/>
      <c r="K215" s="57">
        <f>SUM(K207:K214)</f>
        <v>0</v>
      </c>
      <c r="L215" s="6"/>
      <c r="M215" s="7"/>
    </row>
    <row r="216" ht="15.75" customHeight="1">
      <c r="A216" s="71"/>
      <c r="B216" s="6"/>
      <c r="C216" s="6"/>
      <c r="D216" s="6"/>
      <c r="E216" s="6"/>
      <c r="F216" s="6"/>
      <c r="G216" s="6"/>
      <c r="H216" s="6"/>
      <c r="I216" s="6"/>
      <c r="J216" s="6"/>
      <c r="K216" s="6"/>
      <c r="L216" s="6"/>
      <c r="M216" s="7"/>
    </row>
    <row r="217" ht="15.75" customHeight="1">
      <c r="A217" s="67"/>
      <c r="B217" s="9"/>
      <c r="C217" s="9"/>
      <c r="D217" s="9"/>
      <c r="E217" s="9"/>
      <c r="F217" s="9"/>
      <c r="G217" s="9"/>
      <c r="H217" s="9"/>
      <c r="I217" s="9"/>
      <c r="J217" s="9"/>
      <c r="K217" s="9"/>
      <c r="L217" s="9"/>
      <c r="M217" s="9"/>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30.75" customHeight="1">
      <c r="A260" s="71"/>
      <c r="B260" s="6"/>
      <c r="C260" s="6"/>
      <c r="D260" s="6"/>
      <c r="E260" s="6"/>
      <c r="F260" s="6"/>
      <c r="G260" s="6"/>
      <c r="H260" s="6"/>
      <c r="I260" s="6"/>
      <c r="J260" s="6"/>
      <c r="K260" s="6"/>
      <c r="L260" s="6"/>
      <c r="M260" s="7"/>
    </row>
    <row r="261" ht="15.75" customHeight="1">
      <c r="A261" s="79" t="s">
        <v>124</v>
      </c>
      <c r="B261" s="9"/>
      <c r="C261" s="9"/>
      <c r="D261" s="9"/>
      <c r="E261" s="9"/>
      <c r="F261" s="9"/>
      <c r="G261" s="9"/>
      <c r="H261" s="9"/>
      <c r="I261" s="9"/>
      <c r="J261" s="9"/>
      <c r="K261" s="9"/>
      <c r="L261" s="9"/>
      <c r="M261" s="10"/>
    </row>
    <row r="262">
      <c r="A262" s="11" t="str">
        <f>A23</f>
        <v>TRAMOS</v>
      </c>
      <c r="B262" s="10"/>
      <c r="C262" s="80" t="s">
        <v>125</v>
      </c>
      <c r="D262" s="10"/>
      <c r="E262" s="81" t="s">
        <v>126</v>
      </c>
      <c r="F262" s="10"/>
      <c r="G262" s="63" t="s">
        <v>127</v>
      </c>
      <c r="H262" s="7"/>
      <c r="I262" s="82" t="s">
        <v>128</v>
      </c>
      <c r="J262" s="83" t="s">
        <v>129</v>
      </c>
      <c r="K262" s="84"/>
      <c r="L262" s="85" t="s">
        <v>130</v>
      </c>
      <c r="M262" s="30"/>
    </row>
    <row r="263" ht="15.75" customHeight="1">
      <c r="A263" s="18"/>
      <c r="B263" s="20"/>
      <c r="C263" s="18"/>
      <c r="D263" s="20"/>
      <c r="E263" s="18"/>
      <c r="F263" s="20"/>
      <c r="G263" s="86" t="s">
        <v>131</v>
      </c>
      <c r="H263" s="86" t="s">
        <v>132</v>
      </c>
      <c r="I263" s="18"/>
      <c r="J263" s="87"/>
      <c r="K263" s="4"/>
      <c r="L263" s="88" t="s">
        <v>133</v>
      </c>
      <c r="M263" s="89" t="s">
        <v>132</v>
      </c>
    </row>
    <row r="264" ht="15.75" customHeight="1">
      <c r="A264" s="57" t="str">
        <f t="shared" ref="A264:A266" si="14">A24</f>
        <v/>
      </c>
      <c r="B264" s="7"/>
      <c r="C264" s="57" t="str">
        <f t="shared" ref="C264:C274" si="15">D24</f>
        <v/>
      </c>
      <c r="D264" s="6"/>
      <c r="E264" s="57">
        <f t="shared" ref="E264:E274" si="16">H24</f>
        <v>0</v>
      </c>
      <c r="F264" s="7"/>
      <c r="G264" s="90">
        <f t="shared" ref="G264:G274" si="17">J24/1000</f>
        <v>0</v>
      </c>
      <c r="H264" s="90" t="str">
        <f t="shared" ref="H264:H274" si="18">L24</f>
        <v/>
      </c>
      <c r="I264" s="57">
        <f>K95</f>
        <v>0</v>
      </c>
      <c r="J264" s="91">
        <f t="shared" ref="J264:J274" si="19">C264+I264</f>
        <v>0</v>
      </c>
      <c r="K264" s="92"/>
      <c r="L264" s="93"/>
      <c r="M264" s="94"/>
    </row>
    <row r="265" ht="15.75" customHeight="1">
      <c r="A265" s="57" t="str">
        <f t="shared" si="14"/>
        <v/>
      </c>
      <c r="B265" s="7"/>
      <c r="C265" s="57" t="str">
        <f t="shared" si="15"/>
        <v/>
      </c>
      <c r="D265" s="6"/>
      <c r="E265" s="57">
        <f t="shared" si="16"/>
        <v>0</v>
      </c>
      <c r="F265" s="7"/>
      <c r="G265" s="90">
        <f t="shared" si="17"/>
        <v>0</v>
      </c>
      <c r="H265" s="90" t="str">
        <f t="shared" si="18"/>
        <v/>
      </c>
      <c r="I265" s="57">
        <f>K107</f>
        <v>0</v>
      </c>
      <c r="J265" s="91">
        <f t="shared" si="19"/>
        <v>0</v>
      </c>
      <c r="K265" s="92"/>
      <c r="L265" s="95"/>
      <c r="M265" s="96"/>
    </row>
    <row r="266" ht="15.75" customHeight="1">
      <c r="A266" s="57" t="str">
        <f t="shared" si="14"/>
        <v/>
      </c>
      <c r="B266" s="7"/>
      <c r="C266" s="57" t="str">
        <f t="shared" si="15"/>
        <v/>
      </c>
      <c r="D266" s="6"/>
      <c r="E266" s="57">
        <f t="shared" si="16"/>
        <v>0</v>
      </c>
      <c r="F266" s="7"/>
      <c r="G266" s="90">
        <f t="shared" si="17"/>
        <v>0</v>
      </c>
      <c r="H266" s="90" t="str">
        <f t="shared" si="18"/>
        <v/>
      </c>
      <c r="I266" s="57">
        <f>K119</f>
        <v>0</v>
      </c>
      <c r="J266" s="91">
        <f t="shared" si="19"/>
        <v>0</v>
      </c>
      <c r="K266" s="92"/>
      <c r="L266" s="95"/>
      <c r="M266" s="96"/>
    </row>
    <row r="267" ht="15.75" customHeight="1">
      <c r="A267" s="57"/>
      <c r="B267" s="7"/>
      <c r="C267" s="57" t="str">
        <f t="shared" si="15"/>
        <v/>
      </c>
      <c r="D267" s="6"/>
      <c r="E267" s="57">
        <f t="shared" si="16"/>
        <v>0</v>
      </c>
      <c r="F267" s="7"/>
      <c r="G267" s="90">
        <f t="shared" si="17"/>
        <v>0</v>
      </c>
      <c r="H267" s="90" t="str">
        <f t="shared" si="18"/>
        <v/>
      </c>
      <c r="I267" s="57">
        <f>K131</f>
        <v>0</v>
      </c>
      <c r="J267" s="91">
        <f t="shared" si="19"/>
        <v>0</v>
      </c>
      <c r="K267" s="92"/>
      <c r="L267" s="95"/>
      <c r="M267" s="96"/>
    </row>
    <row r="268" ht="15.75" customHeight="1">
      <c r="A268" s="57" t="str">
        <f t="shared" ref="A268:A269" si="20">A27</f>
        <v/>
      </c>
      <c r="B268" s="7"/>
      <c r="C268" s="57" t="str">
        <f t="shared" si="15"/>
        <v/>
      </c>
      <c r="D268" s="6"/>
      <c r="E268" s="57">
        <f t="shared" si="16"/>
        <v>0</v>
      </c>
      <c r="F268" s="7"/>
      <c r="G268" s="90">
        <f t="shared" si="17"/>
        <v>0</v>
      </c>
      <c r="H268" s="90" t="str">
        <f t="shared" si="18"/>
        <v/>
      </c>
      <c r="I268" s="57">
        <f>K143</f>
        <v>0</v>
      </c>
      <c r="J268" s="91">
        <f t="shared" si="19"/>
        <v>0</v>
      </c>
      <c r="K268" s="92"/>
      <c r="L268" s="95"/>
      <c r="M268" s="96"/>
    </row>
    <row r="269" ht="15.75" customHeight="1">
      <c r="A269" s="57" t="str">
        <f t="shared" si="20"/>
        <v/>
      </c>
      <c r="B269" s="7"/>
      <c r="C269" s="57" t="str">
        <f t="shared" si="15"/>
        <v/>
      </c>
      <c r="D269" s="6"/>
      <c r="E269" s="57">
        <f t="shared" si="16"/>
        <v>0</v>
      </c>
      <c r="F269" s="7"/>
      <c r="G269" s="90">
        <f t="shared" si="17"/>
        <v>0</v>
      </c>
      <c r="H269" s="90" t="str">
        <f t="shared" si="18"/>
        <v/>
      </c>
      <c r="I269" s="57">
        <f>K155</f>
        <v>0</v>
      </c>
      <c r="J269" s="91">
        <f t="shared" si="19"/>
        <v>0</v>
      </c>
      <c r="K269" s="92"/>
      <c r="L269" s="95"/>
      <c r="M269" s="96"/>
    </row>
    <row r="270" ht="15.75" customHeight="1">
      <c r="A270" s="57" t="str">
        <f t="shared" ref="A270:A274" si="21">A30</f>
        <v/>
      </c>
      <c r="B270" s="7"/>
      <c r="C270" s="57" t="str">
        <f t="shared" si="15"/>
        <v/>
      </c>
      <c r="D270" s="6"/>
      <c r="E270" s="57">
        <f t="shared" si="16"/>
        <v>0</v>
      </c>
      <c r="F270" s="7"/>
      <c r="G270" s="90">
        <f t="shared" si="17"/>
        <v>0</v>
      </c>
      <c r="H270" s="90" t="str">
        <f t="shared" si="18"/>
        <v/>
      </c>
      <c r="I270" s="57">
        <f>K167</f>
        <v>0</v>
      </c>
      <c r="J270" s="91">
        <f t="shared" si="19"/>
        <v>0</v>
      </c>
      <c r="K270" s="92"/>
      <c r="L270" s="95"/>
      <c r="M270" s="96"/>
    </row>
    <row r="271" ht="15.75" customHeight="1">
      <c r="A271" s="57" t="str">
        <f t="shared" si="21"/>
        <v/>
      </c>
      <c r="B271" s="7"/>
      <c r="C271" s="57" t="str">
        <f t="shared" si="15"/>
        <v/>
      </c>
      <c r="D271" s="6"/>
      <c r="E271" s="57">
        <f t="shared" si="16"/>
        <v>0</v>
      </c>
      <c r="F271" s="7"/>
      <c r="G271" s="90">
        <f t="shared" si="17"/>
        <v>0</v>
      </c>
      <c r="H271" s="90" t="str">
        <f t="shared" si="18"/>
        <v/>
      </c>
      <c r="I271" s="57">
        <f>K179</f>
        <v>0</v>
      </c>
      <c r="J271" s="91">
        <f t="shared" si="19"/>
        <v>0</v>
      </c>
      <c r="K271" s="92"/>
      <c r="L271" s="95"/>
      <c r="M271" s="96"/>
    </row>
    <row r="272" ht="15.75" customHeight="1">
      <c r="A272" s="57" t="str">
        <f t="shared" si="21"/>
        <v/>
      </c>
      <c r="B272" s="6"/>
      <c r="C272" s="57" t="str">
        <f t="shared" si="15"/>
        <v/>
      </c>
      <c r="D272" s="6"/>
      <c r="E272" s="57">
        <f t="shared" si="16"/>
        <v>0</v>
      </c>
      <c r="F272" s="7"/>
      <c r="G272" s="90">
        <f t="shared" si="17"/>
        <v>0</v>
      </c>
      <c r="H272" s="90" t="str">
        <f t="shared" si="18"/>
        <v/>
      </c>
      <c r="I272" s="57">
        <f>K191</f>
        <v>0</v>
      </c>
      <c r="J272" s="91">
        <f t="shared" si="19"/>
        <v>0</v>
      </c>
      <c r="K272" s="92"/>
      <c r="L272" s="95"/>
      <c r="M272" s="96"/>
    </row>
    <row r="273" ht="15.75" customHeight="1">
      <c r="A273" s="57" t="str">
        <f t="shared" si="21"/>
        <v/>
      </c>
      <c r="B273" s="6"/>
      <c r="C273" s="57" t="str">
        <f t="shared" si="15"/>
        <v/>
      </c>
      <c r="D273" s="6"/>
      <c r="E273" s="57">
        <f t="shared" si="16"/>
        <v>0</v>
      </c>
      <c r="F273" s="7"/>
      <c r="G273" s="90">
        <f t="shared" si="17"/>
        <v>0</v>
      </c>
      <c r="H273" s="90" t="str">
        <f t="shared" si="18"/>
        <v/>
      </c>
      <c r="I273" s="57">
        <f>K203</f>
        <v>0</v>
      </c>
      <c r="J273" s="91">
        <f t="shared" si="19"/>
        <v>0</v>
      </c>
      <c r="K273" s="92"/>
      <c r="L273" s="95"/>
      <c r="M273" s="96"/>
    </row>
    <row r="274" ht="15.75" customHeight="1">
      <c r="A274" s="97" t="str">
        <f t="shared" si="21"/>
        <v/>
      </c>
      <c r="B274" s="98"/>
      <c r="C274" s="57" t="str">
        <f t="shared" si="15"/>
        <v/>
      </c>
      <c r="D274" s="6"/>
      <c r="E274" s="57">
        <f t="shared" si="16"/>
        <v>0</v>
      </c>
      <c r="F274" s="7"/>
      <c r="G274" s="90">
        <f t="shared" si="17"/>
        <v>0</v>
      </c>
      <c r="H274" s="90" t="str">
        <f t="shared" si="18"/>
        <v/>
      </c>
      <c r="I274" s="57">
        <f>K215</f>
        <v>0</v>
      </c>
      <c r="J274" s="99">
        <f t="shared" si="19"/>
        <v>0</v>
      </c>
      <c r="K274" s="4"/>
      <c r="L274" s="100"/>
      <c r="M274" s="101"/>
    </row>
    <row r="275" ht="15.75" customHeight="1">
      <c r="A275" s="102" t="s">
        <v>134</v>
      </c>
      <c r="B275" s="6"/>
      <c r="C275" s="6"/>
      <c r="D275" s="6"/>
      <c r="E275" s="6"/>
      <c r="F275" s="6"/>
      <c r="G275" s="6"/>
      <c r="H275" s="6"/>
      <c r="I275" s="6"/>
      <c r="J275" s="6"/>
      <c r="K275" s="6"/>
      <c r="L275" s="6"/>
      <c r="M275" s="7"/>
    </row>
    <row r="276" ht="31.5" customHeight="1">
      <c r="A276" s="24"/>
      <c r="B276" s="6"/>
      <c r="C276" s="6"/>
      <c r="D276" s="6"/>
      <c r="E276" s="6"/>
      <c r="F276" s="6"/>
      <c r="G276" s="6"/>
      <c r="H276" s="6"/>
      <c r="I276" s="6"/>
      <c r="J276" s="6"/>
      <c r="K276" s="6"/>
      <c r="L276" s="6"/>
      <c r="M276" s="7"/>
    </row>
    <row r="277" ht="15.75" customHeight="1">
      <c r="A277" s="79" t="s">
        <v>135</v>
      </c>
      <c r="B277" s="9"/>
      <c r="C277" s="9"/>
      <c r="D277" s="9"/>
      <c r="E277" s="9"/>
      <c r="F277" s="9"/>
      <c r="G277" s="9"/>
      <c r="H277" s="9"/>
      <c r="I277" s="9"/>
      <c r="J277" s="9"/>
      <c r="K277" s="9"/>
      <c r="L277" s="9"/>
      <c r="M277" s="10"/>
    </row>
    <row r="278" ht="15.75" customHeight="1">
      <c r="A278" s="63" t="s">
        <v>136</v>
      </c>
      <c r="B278" s="7"/>
      <c r="C278" s="103" t="s">
        <v>137</v>
      </c>
      <c r="D278" s="6"/>
      <c r="E278" s="6"/>
      <c r="F278" s="6"/>
      <c r="G278" s="6"/>
      <c r="H278" s="6"/>
      <c r="I278" s="6"/>
      <c r="J278" s="6"/>
      <c r="K278" s="6"/>
      <c r="L278" s="6"/>
      <c r="M278" s="7"/>
    </row>
    <row r="279">
      <c r="A279" s="63" t="s">
        <v>138</v>
      </c>
      <c r="B279" s="7"/>
      <c r="C279" s="103" t="s">
        <v>137</v>
      </c>
      <c r="D279" s="6"/>
      <c r="E279" s="6"/>
      <c r="F279" s="6"/>
      <c r="G279" s="6"/>
      <c r="H279" s="6"/>
      <c r="I279" s="6"/>
      <c r="J279" s="6"/>
      <c r="K279" s="6"/>
      <c r="L279" s="6"/>
      <c r="M279" s="7"/>
    </row>
    <row r="280">
      <c r="A280" s="63" t="s">
        <v>139</v>
      </c>
      <c r="B280" s="7"/>
      <c r="C280" s="103" t="s">
        <v>137</v>
      </c>
      <c r="D280" s="6"/>
      <c r="E280" s="6"/>
      <c r="F280" s="6"/>
      <c r="G280" s="6"/>
      <c r="H280" s="6"/>
      <c r="I280" s="6"/>
      <c r="J280" s="6"/>
      <c r="K280" s="6"/>
      <c r="L280" s="6"/>
      <c r="M280" s="7"/>
    </row>
    <row r="281">
      <c r="A281" s="63" t="s">
        <v>140</v>
      </c>
      <c r="B281" s="7"/>
      <c r="C281" s="103" t="s">
        <v>137</v>
      </c>
      <c r="D281" s="6"/>
      <c r="E281" s="6"/>
      <c r="F281" s="6"/>
      <c r="G281" s="6"/>
      <c r="H281" s="6"/>
      <c r="I281" s="6"/>
      <c r="J281" s="6"/>
      <c r="K281" s="6"/>
      <c r="L281" s="6"/>
      <c r="M281" s="7"/>
    </row>
    <row r="282">
      <c r="A282" s="63" t="s">
        <v>154</v>
      </c>
      <c r="B282" s="7"/>
      <c r="C282" s="103" t="s">
        <v>155</v>
      </c>
      <c r="D282" s="6"/>
      <c r="E282" s="6"/>
      <c r="F282" s="6"/>
      <c r="G282" s="6"/>
      <c r="H282" s="6"/>
      <c r="I282" s="6"/>
      <c r="J282" s="6"/>
      <c r="K282" s="6"/>
      <c r="L282" s="6"/>
      <c r="M282" s="7"/>
    </row>
    <row r="283" ht="33.0" customHeight="1">
      <c r="A283" s="104"/>
      <c r="B283" s="19"/>
      <c r="C283" s="19"/>
      <c r="D283" s="19"/>
      <c r="E283" s="19"/>
      <c r="F283" s="19"/>
      <c r="G283" s="19"/>
      <c r="H283" s="19"/>
      <c r="I283" s="19"/>
      <c r="J283" s="19"/>
      <c r="K283" s="19"/>
      <c r="L283" s="19"/>
      <c r="M283" s="20"/>
    </row>
    <row r="284" ht="15.75" customHeight="1">
      <c r="A284" s="105" t="s">
        <v>156</v>
      </c>
      <c r="B284" s="106"/>
      <c r="C284" s="106"/>
      <c r="D284" s="106"/>
      <c r="E284" s="106"/>
      <c r="F284" s="106"/>
      <c r="G284" s="106"/>
      <c r="H284" s="106"/>
      <c r="I284" s="106"/>
      <c r="J284" s="106"/>
      <c r="K284" s="106"/>
      <c r="L284" s="106"/>
      <c r="M284" s="107"/>
      <c r="N284" s="21"/>
      <c r="Q284" s="21"/>
      <c r="R284" s="21"/>
      <c r="S284" s="21"/>
      <c r="T284" s="21"/>
      <c r="U284" s="21"/>
      <c r="V284" s="21"/>
      <c r="W284" s="21"/>
      <c r="X284" s="21"/>
      <c r="Y284" s="21"/>
      <c r="Z284" s="21"/>
      <c r="AA284" s="21"/>
      <c r="AB284" s="21"/>
      <c r="AC284" s="21"/>
      <c r="AD284" s="21"/>
      <c r="AE284" s="21"/>
    </row>
    <row r="285" ht="15.75" customHeight="1">
      <c r="A285" s="56" t="s">
        <v>144</v>
      </c>
      <c r="B285" s="6"/>
      <c r="C285" s="58">
        <f>J20</f>
        <v>0</v>
      </c>
      <c r="D285" s="6"/>
      <c r="E285" s="6"/>
      <c r="F285" s="6"/>
      <c r="G285" s="6"/>
      <c r="H285" s="6"/>
      <c r="I285" s="6"/>
      <c r="J285" s="6"/>
      <c r="K285" s="6"/>
      <c r="L285" s="6"/>
      <c r="M285" s="7"/>
      <c r="N285" s="21"/>
      <c r="Q285" s="21"/>
      <c r="R285" s="21"/>
      <c r="S285" s="21"/>
      <c r="T285" s="21"/>
      <c r="U285" s="21"/>
      <c r="V285" s="21"/>
      <c r="W285" s="21"/>
      <c r="X285" s="21"/>
      <c r="Y285" s="21"/>
      <c r="Z285" s="21"/>
      <c r="AA285" s="21"/>
      <c r="AB285" s="21"/>
      <c r="AC285" s="21"/>
      <c r="AD285" s="21"/>
      <c r="AE285" s="21"/>
    </row>
    <row r="286" ht="15.75" customHeight="1">
      <c r="A286" s="56" t="s">
        <v>145</v>
      </c>
      <c r="B286" s="6"/>
      <c r="C286" s="103" t="s">
        <v>157</v>
      </c>
      <c r="D286" s="6"/>
      <c r="E286" s="6"/>
      <c r="F286" s="6"/>
      <c r="G286" s="6"/>
      <c r="H286" s="6"/>
      <c r="I286" s="6"/>
      <c r="J286" s="6"/>
      <c r="K286" s="6"/>
      <c r="L286" s="6"/>
      <c r="M286" s="7"/>
      <c r="N286" s="21"/>
      <c r="Q286" s="21"/>
      <c r="R286" s="21"/>
      <c r="S286" s="21"/>
      <c r="T286" s="21"/>
      <c r="U286" s="21"/>
      <c r="V286" s="21"/>
      <c r="W286" s="21"/>
      <c r="X286" s="21"/>
      <c r="Y286" s="21"/>
      <c r="Z286" s="21"/>
      <c r="AA286" s="21"/>
      <c r="AB286" s="21"/>
      <c r="AC286" s="21"/>
      <c r="AD286" s="21"/>
      <c r="AE286" s="21"/>
    </row>
    <row r="287">
      <c r="A287" s="108"/>
      <c r="B287" s="6"/>
      <c r="C287" s="6"/>
      <c r="D287" s="6"/>
      <c r="E287" s="6"/>
      <c r="F287" s="6"/>
      <c r="G287" s="6"/>
      <c r="H287" s="6"/>
      <c r="I287" s="6"/>
      <c r="J287" s="6"/>
      <c r="K287" s="6"/>
      <c r="L287" s="6"/>
      <c r="M287" s="7"/>
      <c r="N287" s="21"/>
      <c r="Q287" s="21"/>
      <c r="R287" s="21"/>
      <c r="S287" s="21"/>
      <c r="T287" s="21"/>
      <c r="U287" s="21"/>
      <c r="V287" s="21"/>
      <c r="W287" s="21"/>
      <c r="X287" s="21"/>
      <c r="Y287" s="21"/>
      <c r="Z287" s="21"/>
      <c r="AA287" s="21"/>
      <c r="AB287" s="21"/>
      <c r="AC287" s="21"/>
      <c r="AD287" s="21"/>
      <c r="AE287" s="21"/>
    </row>
    <row r="288">
      <c r="A288" s="109" t="s">
        <v>158</v>
      </c>
      <c r="B288" s="6"/>
      <c r="C288" s="6"/>
      <c r="D288" s="6"/>
      <c r="E288" s="6"/>
      <c r="F288" s="6"/>
      <c r="G288" s="6"/>
      <c r="H288" s="6"/>
      <c r="I288" s="6"/>
      <c r="J288" s="6"/>
      <c r="K288" s="6"/>
      <c r="L288" s="6"/>
      <c r="M288" s="7"/>
      <c r="N288" s="21"/>
      <c r="Q288" s="21"/>
      <c r="R288" s="21"/>
      <c r="S288" s="21"/>
      <c r="T288" s="21"/>
      <c r="U288" s="21"/>
      <c r="V288" s="21"/>
      <c r="W288" s="21"/>
      <c r="X288" s="21"/>
      <c r="Y288" s="21"/>
      <c r="Z288" s="21"/>
      <c r="AA288" s="21"/>
      <c r="AB288" s="21"/>
      <c r="AC288" s="21"/>
      <c r="AD288" s="21"/>
      <c r="AE288" s="21"/>
    </row>
    <row r="289" ht="15.75" customHeight="1">
      <c r="A289" s="110"/>
      <c r="B289" s="9"/>
      <c r="C289" s="9"/>
      <c r="D289" s="9"/>
      <c r="E289" s="9"/>
      <c r="F289" s="9"/>
      <c r="G289" s="9"/>
      <c r="H289" s="9"/>
      <c r="I289" s="9"/>
      <c r="J289" s="9"/>
      <c r="K289" s="9"/>
      <c r="L289" s="9"/>
      <c r="M289" s="10"/>
    </row>
    <row r="290" ht="15.75" customHeight="1">
      <c r="A290" s="28" t="s">
        <v>73</v>
      </c>
      <c r="B290" s="29"/>
      <c r="C290" s="29"/>
      <c r="D290" s="29"/>
      <c r="E290" s="29"/>
      <c r="F290" s="29"/>
      <c r="G290" s="29"/>
      <c r="H290" s="29"/>
      <c r="I290" s="29"/>
      <c r="J290" s="29"/>
      <c r="K290" s="29"/>
      <c r="L290" s="29"/>
      <c r="M290" s="30"/>
    </row>
    <row r="291" ht="15.75" customHeight="1">
      <c r="A291" s="32" t="s">
        <v>182</v>
      </c>
      <c r="B291" s="6"/>
      <c r="C291" s="6"/>
      <c r="D291" s="6"/>
      <c r="E291" s="6"/>
      <c r="F291" s="6"/>
      <c r="G291" s="6"/>
      <c r="H291" s="6"/>
      <c r="I291" s="6"/>
      <c r="J291" s="6"/>
      <c r="K291" s="6"/>
      <c r="L291" s="6"/>
      <c r="M291" s="17"/>
    </row>
    <row r="292" ht="15.75" customHeight="1">
      <c r="A292" s="32" t="s">
        <v>183</v>
      </c>
      <c r="B292" s="6"/>
      <c r="C292" s="6"/>
      <c r="D292" s="6"/>
      <c r="E292" s="6"/>
      <c r="F292" s="6"/>
      <c r="G292" s="6"/>
      <c r="H292" s="6"/>
      <c r="I292" s="6"/>
      <c r="J292" s="6"/>
      <c r="K292" s="6"/>
      <c r="L292" s="6"/>
      <c r="M292" s="17"/>
    </row>
    <row r="293" ht="15.75" customHeight="1">
      <c r="A293" s="32" t="s">
        <v>184</v>
      </c>
      <c r="B293" s="6"/>
      <c r="C293" s="6"/>
      <c r="D293" s="6"/>
      <c r="E293" s="6"/>
      <c r="F293" s="6"/>
      <c r="G293" s="6"/>
      <c r="H293" s="6"/>
      <c r="I293" s="6"/>
      <c r="J293" s="6"/>
      <c r="K293" s="6"/>
      <c r="L293" s="6"/>
      <c r="M293" s="17"/>
    </row>
    <row r="294" ht="15.75" customHeight="1">
      <c r="A294" s="116"/>
      <c r="B294" s="114"/>
      <c r="C294" s="114"/>
      <c r="D294" s="114"/>
      <c r="E294" s="114"/>
      <c r="F294" s="114"/>
      <c r="G294" s="114"/>
      <c r="H294" s="114"/>
      <c r="I294" s="114"/>
      <c r="J294" s="114"/>
      <c r="K294" s="114"/>
      <c r="L294" s="114"/>
      <c r="M294" s="115"/>
    </row>
    <row r="295" ht="15.75" customHeight="1">
      <c r="A295" s="33"/>
      <c r="B295" s="6"/>
      <c r="C295" s="6"/>
      <c r="D295" s="6"/>
      <c r="E295" s="6"/>
      <c r="F295" s="6"/>
      <c r="G295" s="6"/>
      <c r="H295" s="6"/>
      <c r="I295" s="6"/>
      <c r="J295" s="6"/>
      <c r="K295" s="6"/>
      <c r="L295" s="6"/>
      <c r="M295" s="17"/>
    </row>
    <row r="296" ht="15.75" customHeight="1">
      <c r="A296" s="33" t="s">
        <v>78</v>
      </c>
      <c r="B296" s="6"/>
      <c r="C296" s="6"/>
      <c r="D296" s="6"/>
      <c r="E296" s="6"/>
      <c r="F296" s="6"/>
      <c r="G296" s="6"/>
      <c r="H296" s="6"/>
      <c r="I296" s="6"/>
      <c r="J296" s="6"/>
      <c r="K296" s="6"/>
      <c r="L296" s="6"/>
      <c r="M296" s="17"/>
    </row>
    <row r="297" ht="15.75" customHeight="1">
      <c r="A297" s="34" t="s">
        <v>79</v>
      </c>
      <c r="B297" s="6"/>
      <c r="C297" s="6"/>
      <c r="D297" s="6"/>
      <c r="E297" s="6"/>
      <c r="F297" s="6"/>
      <c r="G297" s="6"/>
      <c r="H297" s="6"/>
      <c r="I297" s="6"/>
      <c r="J297" s="6"/>
      <c r="K297" s="6"/>
      <c r="L297" s="6"/>
      <c r="M297" s="17"/>
    </row>
    <row r="298" ht="15.75" customHeight="1">
      <c r="A298" s="35" t="s">
        <v>80</v>
      </c>
      <c r="B298" s="36"/>
      <c r="C298" s="36"/>
      <c r="D298" s="36"/>
      <c r="E298" s="36"/>
      <c r="F298" s="36"/>
      <c r="G298" s="36"/>
      <c r="H298" s="36"/>
      <c r="I298" s="36"/>
      <c r="J298" s="36"/>
      <c r="K298" s="36"/>
      <c r="L298" s="36"/>
      <c r="M298" s="37"/>
    </row>
    <row r="299" ht="15.75" customHeight="1">
      <c r="A299" s="112" t="s">
        <v>81</v>
      </c>
      <c r="B299" s="19"/>
      <c r="C299" s="19"/>
      <c r="D299" s="19"/>
      <c r="E299" s="19"/>
      <c r="F299" s="19"/>
      <c r="G299" s="19"/>
      <c r="H299" s="19"/>
      <c r="I299" s="19"/>
      <c r="J299" s="19"/>
      <c r="K299" s="19"/>
      <c r="L299" s="19"/>
      <c r="M299" s="92"/>
    </row>
    <row r="300" ht="15.75" customHeight="1">
      <c r="A300" s="113"/>
      <c r="B300" s="114"/>
      <c r="C300" s="114"/>
      <c r="D300" s="114"/>
      <c r="E300" s="114"/>
      <c r="F300" s="114"/>
      <c r="G300" s="114"/>
      <c r="H300" s="114"/>
      <c r="I300" s="114"/>
      <c r="J300" s="114"/>
      <c r="K300" s="114"/>
      <c r="L300" s="114"/>
      <c r="M300" s="115"/>
    </row>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sheetData>
  <mergeCells count="689">
    <mergeCell ref="A14:B14"/>
    <mergeCell ref="C14:D14"/>
    <mergeCell ref="E14:F14"/>
    <mergeCell ref="G14:M14"/>
    <mergeCell ref="A15:B15"/>
    <mergeCell ref="C15:D15"/>
    <mergeCell ref="E15:F15"/>
    <mergeCell ref="G15:M15"/>
    <mergeCell ref="C16:D16"/>
    <mergeCell ref="E16:F16"/>
    <mergeCell ref="G16:M16"/>
    <mergeCell ref="I5:K5"/>
    <mergeCell ref="L5:M5"/>
    <mergeCell ref="A1:M1"/>
    <mergeCell ref="Q1:S1"/>
    <mergeCell ref="A2:M2"/>
    <mergeCell ref="Q2:S2"/>
    <mergeCell ref="A3:M3"/>
    <mergeCell ref="A4:M4"/>
    <mergeCell ref="A5:G5"/>
    <mergeCell ref="A6:M6"/>
    <mergeCell ref="A7:M7"/>
    <mergeCell ref="A8:M8"/>
    <mergeCell ref="A9:B9"/>
    <mergeCell ref="C9:D9"/>
    <mergeCell ref="E9:F9"/>
    <mergeCell ref="G9:M9"/>
    <mergeCell ref="G12:M12"/>
    <mergeCell ref="G13:M13"/>
    <mergeCell ref="A10:B10"/>
    <mergeCell ref="C10:D10"/>
    <mergeCell ref="E10:F10"/>
    <mergeCell ref="G10:M10"/>
    <mergeCell ref="C11:D11"/>
    <mergeCell ref="E11:F11"/>
    <mergeCell ref="G11:M11"/>
    <mergeCell ref="A11:B11"/>
    <mergeCell ref="A12:B12"/>
    <mergeCell ref="C12:D12"/>
    <mergeCell ref="E12:F12"/>
    <mergeCell ref="A13:B13"/>
    <mergeCell ref="C13:D13"/>
    <mergeCell ref="E13:F13"/>
    <mergeCell ref="A16:B16"/>
    <mergeCell ref="A17:B17"/>
    <mergeCell ref="C17:D17"/>
    <mergeCell ref="E17:F17"/>
    <mergeCell ref="G17:M17"/>
    <mergeCell ref="A18:M18"/>
    <mergeCell ref="A19:M19"/>
    <mergeCell ref="D28:E28"/>
    <mergeCell ref="F28:G28"/>
    <mergeCell ref="A29:C29"/>
    <mergeCell ref="D29:E29"/>
    <mergeCell ref="F29:G29"/>
    <mergeCell ref="D30:E30"/>
    <mergeCell ref="F30:G30"/>
    <mergeCell ref="A30:C30"/>
    <mergeCell ref="A31:C31"/>
    <mergeCell ref="D31:E31"/>
    <mergeCell ref="F31:G31"/>
    <mergeCell ref="H31:I31"/>
    <mergeCell ref="J31:K31"/>
    <mergeCell ref="L31:M31"/>
    <mergeCell ref="H33:I33"/>
    <mergeCell ref="J33:K33"/>
    <mergeCell ref="A32:C32"/>
    <mergeCell ref="D32:E32"/>
    <mergeCell ref="F32:G32"/>
    <mergeCell ref="H32:I32"/>
    <mergeCell ref="J32:K32"/>
    <mergeCell ref="L32:M32"/>
    <mergeCell ref="A33:C33"/>
    <mergeCell ref="L33:M33"/>
    <mergeCell ref="D33:E33"/>
    <mergeCell ref="F33:G33"/>
    <mergeCell ref="D34:E34"/>
    <mergeCell ref="F34:G34"/>
    <mergeCell ref="H34:I34"/>
    <mergeCell ref="J34:K34"/>
    <mergeCell ref="L34:M34"/>
    <mergeCell ref="A34:C34"/>
    <mergeCell ref="A35:C35"/>
    <mergeCell ref="D35:E35"/>
    <mergeCell ref="F35:G35"/>
    <mergeCell ref="H35:I35"/>
    <mergeCell ref="J35:K35"/>
    <mergeCell ref="L35:M35"/>
    <mergeCell ref="H37:I37"/>
    <mergeCell ref="J37:K37"/>
    <mergeCell ref="A36:C36"/>
    <mergeCell ref="D36:E36"/>
    <mergeCell ref="F36:G36"/>
    <mergeCell ref="H36:I36"/>
    <mergeCell ref="J36:K36"/>
    <mergeCell ref="L36:M36"/>
    <mergeCell ref="A37:C37"/>
    <mergeCell ref="L37:M37"/>
    <mergeCell ref="H23:I23"/>
    <mergeCell ref="J23:K23"/>
    <mergeCell ref="H24:I24"/>
    <mergeCell ref="J24:K24"/>
    <mergeCell ref="L24:M24"/>
    <mergeCell ref="H25:I25"/>
    <mergeCell ref="J25:K25"/>
    <mergeCell ref="L25:M25"/>
    <mergeCell ref="A20:C20"/>
    <mergeCell ref="D20:F20"/>
    <mergeCell ref="G20:I20"/>
    <mergeCell ref="J20:M20"/>
    <mergeCell ref="A21:M21"/>
    <mergeCell ref="A22:M22"/>
    <mergeCell ref="A23:C23"/>
    <mergeCell ref="L23:M23"/>
    <mergeCell ref="D23:E23"/>
    <mergeCell ref="F23:G23"/>
    <mergeCell ref="A24:C24"/>
    <mergeCell ref="D24:E24"/>
    <mergeCell ref="F24:G24"/>
    <mergeCell ref="D25:E25"/>
    <mergeCell ref="F25:G25"/>
    <mergeCell ref="A25:C25"/>
    <mergeCell ref="A26:C26"/>
    <mergeCell ref="D26:E26"/>
    <mergeCell ref="F26:G26"/>
    <mergeCell ref="H26:I26"/>
    <mergeCell ref="J26:K26"/>
    <mergeCell ref="L26:M26"/>
    <mergeCell ref="H28:I28"/>
    <mergeCell ref="J28:K28"/>
    <mergeCell ref="H29:I29"/>
    <mergeCell ref="J29:K29"/>
    <mergeCell ref="L29:M29"/>
    <mergeCell ref="H30:I30"/>
    <mergeCell ref="J30:K30"/>
    <mergeCell ref="L30:M30"/>
    <mergeCell ref="A27:C27"/>
    <mergeCell ref="D27:E27"/>
    <mergeCell ref="F27:G27"/>
    <mergeCell ref="H27:I27"/>
    <mergeCell ref="J27:K27"/>
    <mergeCell ref="L27:M27"/>
    <mergeCell ref="A28:C28"/>
    <mergeCell ref="L28:M28"/>
    <mergeCell ref="D37:E37"/>
    <mergeCell ref="F37:G37"/>
    <mergeCell ref="A38:M38"/>
    <mergeCell ref="A39:M39"/>
    <mergeCell ref="A40:M82"/>
    <mergeCell ref="A83:M83"/>
    <mergeCell ref="A84:M84"/>
    <mergeCell ref="B93:D93"/>
    <mergeCell ref="B94:D94"/>
    <mergeCell ref="E94:G94"/>
    <mergeCell ref="H94:J94"/>
    <mergeCell ref="K94:M94"/>
    <mergeCell ref="A95:J95"/>
    <mergeCell ref="K95:M95"/>
    <mergeCell ref="A96:M96"/>
    <mergeCell ref="A97:D97"/>
    <mergeCell ref="E97:M97"/>
    <mergeCell ref="B98:D98"/>
    <mergeCell ref="E98:G98"/>
    <mergeCell ref="H98:J98"/>
    <mergeCell ref="K98:M98"/>
    <mergeCell ref="A85:D85"/>
    <mergeCell ref="E85:M85"/>
    <mergeCell ref="B86:D86"/>
    <mergeCell ref="E86:G86"/>
    <mergeCell ref="H86:J86"/>
    <mergeCell ref="K86:M86"/>
    <mergeCell ref="B87:D87"/>
    <mergeCell ref="K87:M87"/>
    <mergeCell ref="E89:G89"/>
    <mergeCell ref="H89:J89"/>
    <mergeCell ref="E87:G87"/>
    <mergeCell ref="H87:J87"/>
    <mergeCell ref="B88:D88"/>
    <mergeCell ref="E88:G88"/>
    <mergeCell ref="H88:J88"/>
    <mergeCell ref="K88:M88"/>
    <mergeCell ref="K89:M89"/>
    <mergeCell ref="H91:J91"/>
    <mergeCell ref="K91:M91"/>
    <mergeCell ref="B89:D89"/>
    <mergeCell ref="B90:D90"/>
    <mergeCell ref="E90:G90"/>
    <mergeCell ref="H90:J90"/>
    <mergeCell ref="K90:M90"/>
    <mergeCell ref="B91:D91"/>
    <mergeCell ref="E91:G91"/>
    <mergeCell ref="B92:D92"/>
    <mergeCell ref="E92:G92"/>
    <mergeCell ref="H92:J92"/>
    <mergeCell ref="K92:M92"/>
    <mergeCell ref="E93:G93"/>
    <mergeCell ref="H93:J93"/>
    <mergeCell ref="K93:M93"/>
    <mergeCell ref="H102:J102"/>
    <mergeCell ref="K102:M102"/>
    <mergeCell ref="A107:J107"/>
    <mergeCell ref="K107:M107"/>
    <mergeCell ref="A108:M108"/>
    <mergeCell ref="A109:D109"/>
    <mergeCell ref="E109:M109"/>
    <mergeCell ref="B110:D110"/>
    <mergeCell ref="E110:G110"/>
    <mergeCell ref="B111:D111"/>
    <mergeCell ref="E111:G111"/>
    <mergeCell ref="H111:J111"/>
    <mergeCell ref="K111:M111"/>
    <mergeCell ref="E112:G112"/>
    <mergeCell ref="H112:J112"/>
    <mergeCell ref="K112:M112"/>
    <mergeCell ref="H114:J114"/>
    <mergeCell ref="K114:M114"/>
    <mergeCell ref="B112:D112"/>
    <mergeCell ref="B113:D113"/>
    <mergeCell ref="E113:G113"/>
    <mergeCell ref="H113:J113"/>
    <mergeCell ref="K113:M113"/>
    <mergeCell ref="B114:D114"/>
    <mergeCell ref="E114:G114"/>
    <mergeCell ref="B99:D99"/>
    <mergeCell ref="E99:G99"/>
    <mergeCell ref="H99:J99"/>
    <mergeCell ref="K99:M99"/>
    <mergeCell ref="E100:G100"/>
    <mergeCell ref="H100:J100"/>
    <mergeCell ref="K100:M100"/>
    <mergeCell ref="B100:D100"/>
    <mergeCell ref="B101:D101"/>
    <mergeCell ref="E101:G101"/>
    <mergeCell ref="H101:J101"/>
    <mergeCell ref="K101:M101"/>
    <mergeCell ref="B102:D102"/>
    <mergeCell ref="E102:G102"/>
    <mergeCell ref="B103:D103"/>
    <mergeCell ref="E103:G103"/>
    <mergeCell ref="H103:J103"/>
    <mergeCell ref="K103:M103"/>
    <mergeCell ref="E104:G104"/>
    <mergeCell ref="H104:J104"/>
    <mergeCell ref="K104:M104"/>
    <mergeCell ref="H106:J106"/>
    <mergeCell ref="K106:M106"/>
    <mergeCell ref="B104:D104"/>
    <mergeCell ref="B105:D105"/>
    <mergeCell ref="E105:G105"/>
    <mergeCell ref="H105:J105"/>
    <mergeCell ref="K105:M105"/>
    <mergeCell ref="B106:D106"/>
    <mergeCell ref="E106:G106"/>
    <mergeCell ref="H110:J110"/>
    <mergeCell ref="K110:M110"/>
    <mergeCell ref="H118:J118"/>
    <mergeCell ref="K118:M118"/>
    <mergeCell ref="H130:J130"/>
    <mergeCell ref="K130:M130"/>
    <mergeCell ref="B128:D128"/>
    <mergeCell ref="B129:D129"/>
    <mergeCell ref="E129:G129"/>
    <mergeCell ref="H129:J129"/>
    <mergeCell ref="K129:M129"/>
    <mergeCell ref="B130:D130"/>
    <mergeCell ref="E130:G130"/>
    <mergeCell ref="H134:J134"/>
    <mergeCell ref="K134:M134"/>
    <mergeCell ref="A131:J131"/>
    <mergeCell ref="K131:M131"/>
    <mergeCell ref="A132:M132"/>
    <mergeCell ref="A133:D133"/>
    <mergeCell ref="E133:M133"/>
    <mergeCell ref="B134:D134"/>
    <mergeCell ref="E134:G134"/>
    <mergeCell ref="B124:D124"/>
    <mergeCell ref="B125:D125"/>
    <mergeCell ref="E125:G125"/>
    <mergeCell ref="H125:J125"/>
    <mergeCell ref="K125:M125"/>
    <mergeCell ref="B126:D126"/>
    <mergeCell ref="E126:G126"/>
    <mergeCell ref="B127:D127"/>
    <mergeCell ref="E127:G127"/>
    <mergeCell ref="H127:J127"/>
    <mergeCell ref="K127:M127"/>
    <mergeCell ref="E128:G128"/>
    <mergeCell ref="H128:J128"/>
    <mergeCell ref="K128:M128"/>
    <mergeCell ref="B115:D115"/>
    <mergeCell ref="E115:G115"/>
    <mergeCell ref="H115:J115"/>
    <mergeCell ref="K115:M115"/>
    <mergeCell ref="E116:G116"/>
    <mergeCell ref="H116:J116"/>
    <mergeCell ref="K116:M116"/>
    <mergeCell ref="B116:D116"/>
    <mergeCell ref="B117:D117"/>
    <mergeCell ref="E117:G117"/>
    <mergeCell ref="H117:J117"/>
    <mergeCell ref="K117:M117"/>
    <mergeCell ref="B118:D118"/>
    <mergeCell ref="E118:G118"/>
    <mergeCell ref="H122:J122"/>
    <mergeCell ref="K122:M122"/>
    <mergeCell ref="A119:J119"/>
    <mergeCell ref="K119:M119"/>
    <mergeCell ref="A120:M120"/>
    <mergeCell ref="A121:D121"/>
    <mergeCell ref="E121:M121"/>
    <mergeCell ref="B122:D122"/>
    <mergeCell ref="E122:G122"/>
    <mergeCell ref="B123:D123"/>
    <mergeCell ref="E123:G123"/>
    <mergeCell ref="H123:J123"/>
    <mergeCell ref="K123:M123"/>
    <mergeCell ref="E124:G124"/>
    <mergeCell ref="H124:J124"/>
    <mergeCell ref="K124:M124"/>
    <mergeCell ref="H126:J126"/>
    <mergeCell ref="K126:M126"/>
    <mergeCell ref="H138:J138"/>
    <mergeCell ref="K138:M138"/>
    <mergeCell ref="A143:J143"/>
    <mergeCell ref="K143:M143"/>
    <mergeCell ref="A144:M144"/>
    <mergeCell ref="A145:D145"/>
    <mergeCell ref="E145:M145"/>
    <mergeCell ref="B146:D146"/>
    <mergeCell ref="E146:G146"/>
    <mergeCell ref="B147:D147"/>
    <mergeCell ref="E147:G147"/>
    <mergeCell ref="H147:J147"/>
    <mergeCell ref="K147:M147"/>
    <mergeCell ref="E148:G148"/>
    <mergeCell ref="H148:J148"/>
    <mergeCell ref="K148:M148"/>
    <mergeCell ref="H150:J150"/>
    <mergeCell ref="K150:M150"/>
    <mergeCell ref="B148:D148"/>
    <mergeCell ref="B149:D149"/>
    <mergeCell ref="E149:G149"/>
    <mergeCell ref="H149:J149"/>
    <mergeCell ref="K149:M149"/>
    <mergeCell ref="B150:D150"/>
    <mergeCell ref="E150:G150"/>
    <mergeCell ref="B135:D135"/>
    <mergeCell ref="E135:G135"/>
    <mergeCell ref="H135:J135"/>
    <mergeCell ref="K135:M135"/>
    <mergeCell ref="E136:G136"/>
    <mergeCell ref="H136:J136"/>
    <mergeCell ref="K136:M136"/>
    <mergeCell ref="B136:D136"/>
    <mergeCell ref="B137:D137"/>
    <mergeCell ref="E137:G137"/>
    <mergeCell ref="H137:J137"/>
    <mergeCell ref="K137:M137"/>
    <mergeCell ref="B138:D138"/>
    <mergeCell ref="E138:G138"/>
    <mergeCell ref="B139:D139"/>
    <mergeCell ref="E139:G139"/>
    <mergeCell ref="H139:J139"/>
    <mergeCell ref="K139:M139"/>
    <mergeCell ref="E140:G140"/>
    <mergeCell ref="H140:J140"/>
    <mergeCell ref="K140:M140"/>
    <mergeCell ref="H142:J142"/>
    <mergeCell ref="K142:M142"/>
    <mergeCell ref="B140:D140"/>
    <mergeCell ref="B141:D141"/>
    <mergeCell ref="E141:G141"/>
    <mergeCell ref="H141:J141"/>
    <mergeCell ref="K141:M141"/>
    <mergeCell ref="B142:D142"/>
    <mergeCell ref="E142:G142"/>
    <mergeCell ref="H146:J146"/>
    <mergeCell ref="K146:M146"/>
    <mergeCell ref="H154:J154"/>
    <mergeCell ref="K154:M154"/>
    <mergeCell ref="H166:J166"/>
    <mergeCell ref="K166:M166"/>
    <mergeCell ref="B164:D164"/>
    <mergeCell ref="B165:D165"/>
    <mergeCell ref="E165:G165"/>
    <mergeCell ref="H165:J165"/>
    <mergeCell ref="K165:M165"/>
    <mergeCell ref="B166:D166"/>
    <mergeCell ref="E166:G166"/>
    <mergeCell ref="H170:J170"/>
    <mergeCell ref="K170:M170"/>
    <mergeCell ref="A167:J167"/>
    <mergeCell ref="K167:M167"/>
    <mergeCell ref="A168:M168"/>
    <mergeCell ref="A169:D169"/>
    <mergeCell ref="E169:M169"/>
    <mergeCell ref="B170:D170"/>
    <mergeCell ref="E170:G170"/>
    <mergeCell ref="B196:D196"/>
    <mergeCell ref="B197:D197"/>
    <mergeCell ref="E197:G197"/>
    <mergeCell ref="H197:J197"/>
    <mergeCell ref="K197:M197"/>
    <mergeCell ref="B198:D198"/>
    <mergeCell ref="E198:G198"/>
    <mergeCell ref="B199:D199"/>
    <mergeCell ref="E199:G199"/>
    <mergeCell ref="H199:J199"/>
    <mergeCell ref="K199:M199"/>
    <mergeCell ref="E200:G200"/>
    <mergeCell ref="H200:J200"/>
    <mergeCell ref="K200:M200"/>
    <mergeCell ref="B187:D187"/>
    <mergeCell ref="E187:G187"/>
    <mergeCell ref="H187:J187"/>
    <mergeCell ref="K187:M187"/>
    <mergeCell ref="E188:G188"/>
    <mergeCell ref="H188:J188"/>
    <mergeCell ref="K188:M188"/>
    <mergeCell ref="B188:D188"/>
    <mergeCell ref="B189:D189"/>
    <mergeCell ref="E189:G189"/>
    <mergeCell ref="H189:J189"/>
    <mergeCell ref="K189:M189"/>
    <mergeCell ref="B190:D190"/>
    <mergeCell ref="E190:G190"/>
    <mergeCell ref="H194:J194"/>
    <mergeCell ref="K194:M194"/>
    <mergeCell ref="A191:J191"/>
    <mergeCell ref="K191:M191"/>
    <mergeCell ref="A192:M192"/>
    <mergeCell ref="A193:D193"/>
    <mergeCell ref="E193:M193"/>
    <mergeCell ref="B194:D194"/>
    <mergeCell ref="E194:G194"/>
    <mergeCell ref="B195:D195"/>
    <mergeCell ref="E195:G195"/>
    <mergeCell ref="H195:J195"/>
    <mergeCell ref="K195:M195"/>
    <mergeCell ref="E196:G196"/>
    <mergeCell ref="H196:J196"/>
    <mergeCell ref="K196:M196"/>
    <mergeCell ref="H198:J198"/>
    <mergeCell ref="K198:M198"/>
    <mergeCell ref="H210:J210"/>
    <mergeCell ref="K210:M210"/>
    <mergeCell ref="B207:D207"/>
    <mergeCell ref="E207:G207"/>
    <mergeCell ref="H207:J207"/>
    <mergeCell ref="K207:M207"/>
    <mergeCell ref="E208:G208"/>
    <mergeCell ref="H208:J208"/>
    <mergeCell ref="K208:M208"/>
    <mergeCell ref="B208:D208"/>
    <mergeCell ref="B209:D209"/>
    <mergeCell ref="E209:G209"/>
    <mergeCell ref="H209:J209"/>
    <mergeCell ref="K209:M209"/>
    <mergeCell ref="B210:D210"/>
    <mergeCell ref="E210:G210"/>
    <mergeCell ref="B211:D211"/>
    <mergeCell ref="E211:G211"/>
    <mergeCell ref="H211:J211"/>
    <mergeCell ref="K211:M211"/>
    <mergeCell ref="E212:G212"/>
    <mergeCell ref="H212:J212"/>
    <mergeCell ref="K212:M212"/>
    <mergeCell ref="H214:J214"/>
    <mergeCell ref="K214:M214"/>
    <mergeCell ref="B212:D212"/>
    <mergeCell ref="B213:D213"/>
    <mergeCell ref="E213:G213"/>
    <mergeCell ref="H213:J213"/>
    <mergeCell ref="K213:M213"/>
    <mergeCell ref="B214:D214"/>
    <mergeCell ref="E214:G214"/>
    <mergeCell ref="C262:D263"/>
    <mergeCell ref="E262:F263"/>
    <mergeCell ref="G262:H262"/>
    <mergeCell ref="I262:I263"/>
    <mergeCell ref="C272:D272"/>
    <mergeCell ref="E272:F272"/>
    <mergeCell ref="A273:B273"/>
    <mergeCell ref="C273:D273"/>
    <mergeCell ref="E273:F273"/>
    <mergeCell ref="A274:B274"/>
    <mergeCell ref="C274:D274"/>
    <mergeCell ref="E274:F274"/>
    <mergeCell ref="A270:B270"/>
    <mergeCell ref="C270:D270"/>
    <mergeCell ref="E270:F270"/>
    <mergeCell ref="A271:B271"/>
    <mergeCell ref="C271:D271"/>
    <mergeCell ref="E271:F271"/>
    <mergeCell ref="A272:B272"/>
    <mergeCell ref="J269:K269"/>
    <mergeCell ref="J270:K270"/>
    <mergeCell ref="J271:K271"/>
    <mergeCell ref="J272:K272"/>
    <mergeCell ref="J273:K273"/>
    <mergeCell ref="J274:K274"/>
    <mergeCell ref="A275:M275"/>
    <mergeCell ref="A276:M276"/>
    <mergeCell ref="A277:M277"/>
    <mergeCell ref="A278:B278"/>
    <mergeCell ref="C278:M278"/>
    <mergeCell ref="A279:B279"/>
    <mergeCell ref="C279:M279"/>
    <mergeCell ref="C280:M280"/>
    <mergeCell ref="A285:B285"/>
    <mergeCell ref="C285:M285"/>
    <mergeCell ref="A286:B286"/>
    <mergeCell ref="C286:M286"/>
    <mergeCell ref="A287:M287"/>
    <mergeCell ref="A288:M288"/>
    <mergeCell ref="A289:M289"/>
    <mergeCell ref="A297:M297"/>
    <mergeCell ref="A298:M298"/>
    <mergeCell ref="A299:M299"/>
    <mergeCell ref="A300:M300"/>
    <mergeCell ref="A290:M290"/>
    <mergeCell ref="A291:M291"/>
    <mergeCell ref="A292:M292"/>
    <mergeCell ref="A293:M293"/>
    <mergeCell ref="A294:M294"/>
    <mergeCell ref="A295:M295"/>
    <mergeCell ref="A296:M296"/>
    <mergeCell ref="A215:J215"/>
    <mergeCell ref="K215:M215"/>
    <mergeCell ref="A216:M216"/>
    <mergeCell ref="A217:M259"/>
    <mergeCell ref="A260:M260"/>
    <mergeCell ref="A261:M261"/>
    <mergeCell ref="A262:B263"/>
    <mergeCell ref="C266:D266"/>
    <mergeCell ref="E266:F266"/>
    <mergeCell ref="A264:B264"/>
    <mergeCell ref="C264:D264"/>
    <mergeCell ref="E264:F264"/>
    <mergeCell ref="A265:B265"/>
    <mergeCell ref="C265:D265"/>
    <mergeCell ref="E265:F265"/>
    <mergeCell ref="A266:B266"/>
    <mergeCell ref="C269:D269"/>
    <mergeCell ref="E269:F269"/>
    <mergeCell ref="A267:B267"/>
    <mergeCell ref="C267:D267"/>
    <mergeCell ref="E267:F267"/>
    <mergeCell ref="A268:B268"/>
    <mergeCell ref="C268:D268"/>
    <mergeCell ref="E268:F268"/>
    <mergeCell ref="A269:B269"/>
    <mergeCell ref="J262:K263"/>
    <mergeCell ref="L262:M262"/>
    <mergeCell ref="J264:K264"/>
    <mergeCell ref="J265:K265"/>
    <mergeCell ref="J266:K266"/>
    <mergeCell ref="J267:K267"/>
    <mergeCell ref="J268:K268"/>
    <mergeCell ref="A280:B280"/>
    <mergeCell ref="A281:B281"/>
    <mergeCell ref="C281:M281"/>
    <mergeCell ref="A282:B282"/>
    <mergeCell ref="C282:M282"/>
    <mergeCell ref="A283:M283"/>
    <mergeCell ref="A284:M284"/>
    <mergeCell ref="B160:D160"/>
    <mergeCell ref="B161:D161"/>
    <mergeCell ref="E161:G161"/>
    <mergeCell ref="H161:J161"/>
    <mergeCell ref="K161:M161"/>
    <mergeCell ref="B162:D162"/>
    <mergeCell ref="E162:G162"/>
    <mergeCell ref="B163:D163"/>
    <mergeCell ref="E163:G163"/>
    <mergeCell ref="H163:J163"/>
    <mergeCell ref="K163:M163"/>
    <mergeCell ref="E164:G164"/>
    <mergeCell ref="H164:J164"/>
    <mergeCell ref="K164:M164"/>
    <mergeCell ref="B151:D151"/>
    <mergeCell ref="E151:G151"/>
    <mergeCell ref="H151:J151"/>
    <mergeCell ref="K151:M151"/>
    <mergeCell ref="E152:G152"/>
    <mergeCell ref="H152:J152"/>
    <mergeCell ref="K152:M152"/>
    <mergeCell ref="B152:D152"/>
    <mergeCell ref="B153:D153"/>
    <mergeCell ref="E153:G153"/>
    <mergeCell ref="H153:J153"/>
    <mergeCell ref="K153:M153"/>
    <mergeCell ref="B154:D154"/>
    <mergeCell ref="E154:G154"/>
    <mergeCell ref="H158:J158"/>
    <mergeCell ref="K158:M158"/>
    <mergeCell ref="A155:J155"/>
    <mergeCell ref="K155:M155"/>
    <mergeCell ref="A156:M156"/>
    <mergeCell ref="A157:D157"/>
    <mergeCell ref="E157:M157"/>
    <mergeCell ref="B158:D158"/>
    <mergeCell ref="E158:G158"/>
    <mergeCell ref="B159:D159"/>
    <mergeCell ref="E159:G159"/>
    <mergeCell ref="H159:J159"/>
    <mergeCell ref="K159:M159"/>
    <mergeCell ref="E160:G160"/>
    <mergeCell ref="H160:J160"/>
    <mergeCell ref="K160:M160"/>
    <mergeCell ref="H162:J162"/>
    <mergeCell ref="K162:M162"/>
    <mergeCell ref="H174:J174"/>
    <mergeCell ref="K174:M174"/>
    <mergeCell ref="A179:J179"/>
    <mergeCell ref="K179:M179"/>
    <mergeCell ref="A180:M180"/>
    <mergeCell ref="A181:D181"/>
    <mergeCell ref="E181:M181"/>
    <mergeCell ref="B182:D182"/>
    <mergeCell ref="E182:G182"/>
    <mergeCell ref="B183:D183"/>
    <mergeCell ref="E183:G183"/>
    <mergeCell ref="H183:J183"/>
    <mergeCell ref="K183:M183"/>
    <mergeCell ref="E184:G184"/>
    <mergeCell ref="H184:J184"/>
    <mergeCell ref="K184:M184"/>
    <mergeCell ref="H186:J186"/>
    <mergeCell ref="K186:M186"/>
    <mergeCell ref="B184:D184"/>
    <mergeCell ref="B185:D185"/>
    <mergeCell ref="E185:G185"/>
    <mergeCell ref="H185:J185"/>
    <mergeCell ref="K185:M185"/>
    <mergeCell ref="B186:D186"/>
    <mergeCell ref="E186:G186"/>
    <mergeCell ref="B171:D171"/>
    <mergeCell ref="E171:G171"/>
    <mergeCell ref="H171:J171"/>
    <mergeCell ref="K171:M171"/>
    <mergeCell ref="E172:G172"/>
    <mergeCell ref="H172:J172"/>
    <mergeCell ref="K172:M172"/>
    <mergeCell ref="B172:D172"/>
    <mergeCell ref="B173:D173"/>
    <mergeCell ref="E173:G173"/>
    <mergeCell ref="H173:J173"/>
    <mergeCell ref="K173:M173"/>
    <mergeCell ref="B174:D174"/>
    <mergeCell ref="E174:G174"/>
    <mergeCell ref="B175:D175"/>
    <mergeCell ref="E175:G175"/>
    <mergeCell ref="H175:J175"/>
    <mergeCell ref="K175:M175"/>
    <mergeCell ref="E176:G176"/>
    <mergeCell ref="H176:J176"/>
    <mergeCell ref="K176:M176"/>
    <mergeCell ref="H178:J178"/>
    <mergeCell ref="K178:M178"/>
    <mergeCell ref="B176:D176"/>
    <mergeCell ref="B177:D177"/>
    <mergeCell ref="E177:G177"/>
    <mergeCell ref="H177:J177"/>
    <mergeCell ref="K177:M177"/>
    <mergeCell ref="B178:D178"/>
    <mergeCell ref="E178:G178"/>
    <mergeCell ref="H182:J182"/>
    <mergeCell ref="K182:M182"/>
    <mergeCell ref="H190:J190"/>
    <mergeCell ref="K190:M190"/>
    <mergeCell ref="H202:J202"/>
    <mergeCell ref="K202:M202"/>
    <mergeCell ref="B200:D200"/>
    <mergeCell ref="B201:D201"/>
    <mergeCell ref="E201:G201"/>
    <mergeCell ref="H201:J201"/>
    <mergeCell ref="K201:M201"/>
    <mergeCell ref="B202:D202"/>
    <mergeCell ref="E202:G202"/>
    <mergeCell ref="H206:J206"/>
    <mergeCell ref="K206:M206"/>
    <mergeCell ref="A203:J203"/>
    <mergeCell ref="K203:M203"/>
    <mergeCell ref="A204:M204"/>
    <mergeCell ref="A205:D205"/>
    <mergeCell ref="E205:M205"/>
    <mergeCell ref="B206:D206"/>
    <mergeCell ref="E206:G206"/>
  </mergeCell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71"/>
    <col customWidth="1" min="4" max="4" width="11.29"/>
    <col customWidth="1" min="5" max="5" width="12.43"/>
    <col customWidth="1" min="6" max="7" width="10.71"/>
    <col customWidth="1" min="8" max="8" width="11.29"/>
    <col customWidth="1" min="9" max="9" width="11.0"/>
    <col customWidth="1" min="10" max="10" width="8.71"/>
    <col customWidth="1" min="11" max="11" width="7.29"/>
    <col customWidth="1" min="12" max="12" width="8.43"/>
    <col customWidth="1" min="13" max="13" width="8.14"/>
    <col customWidth="1" min="14" max="14" width="13.29"/>
    <col customWidth="1" min="15" max="28" width="10.71"/>
  </cols>
  <sheetData>
    <row r="1">
      <c r="A1" s="39"/>
      <c r="B1" s="2"/>
      <c r="C1" s="2"/>
      <c r="D1" s="2"/>
      <c r="E1" s="2"/>
      <c r="F1" s="2"/>
      <c r="G1" s="2"/>
      <c r="H1" s="2"/>
      <c r="I1" s="2"/>
      <c r="J1" s="2"/>
      <c r="K1" s="2"/>
      <c r="L1" s="2"/>
      <c r="M1" s="2"/>
      <c r="P1" s="40"/>
      <c r="Q1" s="41" t="s">
        <v>82</v>
      </c>
      <c r="R1" s="6"/>
      <c r="S1" s="7"/>
    </row>
    <row r="2">
      <c r="A2" s="3" t="s">
        <v>0</v>
      </c>
      <c r="B2" s="2"/>
      <c r="C2" s="2"/>
      <c r="D2" s="2"/>
      <c r="E2" s="2"/>
      <c r="F2" s="2"/>
      <c r="G2" s="2"/>
      <c r="H2" s="2"/>
      <c r="I2" s="2"/>
      <c r="J2" s="2"/>
      <c r="K2" s="2"/>
      <c r="L2" s="2"/>
      <c r="M2" s="4"/>
      <c r="P2" s="42"/>
      <c r="Q2" s="41" t="s">
        <v>83</v>
      </c>
      <c r="R2" s="6"/>
      <c r="S2" s="7"/>
    </row>
    <row r="3">
      <c r="A3" s="43" t="s">
        <v>185</v>
      </c>
      <c r="B3" s="6"/>
      <c r="C3" s="6"/>
      <c r="D3" s="6"/>
      <c r="E3" s="6"/>
      <c r="F3" s="6"/>
      <c r="G3" s="6"/>
      <c r="H3" s="6"/>
      <c r="I3" s="6"/>
      <c r="J3" s="6"/>
      <c r="K3" s="6"/>
      <c r="L3" s="6"/>
      <c r="M3" s="7"/>
    </row>
    <row r="4">
      <c r="A4" s="44"/>
      <c r="B4" s="6"/>
      <c r="C4" s="6"/>
      <c r="D4" s="6"/>
      <c r="E4" s="6"/>
      <c r="F4" s="6"/>
      <c r="G4" s="6"/>
      <c r="H4" s="6"/>
      <c r="I4" s="6"/>
      <c r="J4" s="6"/>
      <c r="K4" s="6"/>
      <c r="L4" s="6"/>
      <c r="M4" s="7"/>
    </row>
    <row r="5">
      <c r="A5" s="45" t="s">
        <v>85</v>
      </c>
      <c r="B5" s="6"/>
      <c r="C5" s="6"/>
      <c r="D5" s="6"/>
      <c r="E5" s="6"/>
      <c r="F5" s="6"/>
      <c r="G5" s="7"/>
      <c r="H5" s="46" t="s">
        <v>86</v>
      </c>
      <c r="I5" s="47">
        <v>9300.0</v>
      </c>
      <c r="J5" s="6"/>
      <c r="K5" s="7"/>
      <c r="L5" s="45" t="s">
        <v>87</v>
      </c>
      <c r="M5" s="7"/>
      <c r="N5" s="21"/>
      <c r="O5" s="21"/>
      <c r="P5" s="21"/>
      <c r="Q5" s="21"/>
      <c r="R5" s="21"/>
      <c r="S5" s="21"/>
      <c r="T5" s="21"/>
      <c r="U5" s="21"/>
      <c r="V5" s="21"/>
      <c r="W5" s="21"/>
      <c r="X5" s="21"/>
      <c r="Y5" s="21"/>
      <c r="Z5" s="21"/>
      <c r="AA5" s="21"/>
      <c r="AB5" s="21"/>
    </row>
    <row r="6">
      <c r="A6" s="44"/>
      <c r="B6" s="6"/>
      <c r="C6" s="6"/>
      <c r="D6" s="6"/>
      <c r="E6" s="6"/>
      <c r="F6" s="6"/>
      <c r="G6" s="6"/>
      <c r="H6" s="6"/>
      <c r="I6" s="6"/>
      <c r="J6" s="6"/>
      <c r="K6" s="6"/>
      <c r="L6" s="6"/>
      <c r="M6" s="7"/>
      <c r="N6" s="21"/>
      <c r="O6" s="21"/>
      <c r="P6" s="21"/>
      <c r="Q6" s="21"/>
      <c r="R6" s="21"/>
      <c r="S6" s="21"/>
      <c r="T6" s="21"/>
      <c r="U6" s="21"/>
      <c r="V6" s="21"/>
      <c r="W6" s="21"/>
      <c r="X6" s="21"/>
      <c r="Y6" s="21"/>
      <c r="Z6" s="21"/>
      <c r="AA6" s="21"/>
      <c r="AB6" s="21"/>
    </row>
    <row r="7">
      <c r="A7" s="118" t="s">
        <v>186</v>
      </c>
      <c r="B7" s="6"/>
      <c r="C7" s="6"/>
      <c r="D7" s="6"/>
      <c r="E7" s="6"/>
      <c r="F7" s="6"/>
      <c r="G7" s="6"/>
      <c r="H7" s="6"/>
      <c r="I7" s="6"/>
      <c r="J7" s="6"/>
      <c r="K7" s="6"/>
      <c r="L7" s="6"/>
      <c r="M7" s="7"/>
      <c r="N7" s="21"/>
      <c r="O7" s="21"/>
      <c r="P7" s="21"/>
      <c r="Q7" s="21"/>
      <c r="R7" s="21"/>
      <c r="S7" s="21"/>
      <c r="T7" s="21"/>
      <c r="U7" s="21"/>
      <c r="V7" s="21"/>
      <c r="W7" s="21"/>
      <c r="X7" s="21"/>
      <c r="Y7" s="21"/>
      <c r="Z7" s="21"/>
      <c r="AA7" s="21"/>
      <c r="AB7" s="21"/>
    </row>
    <row r="8">
      <c r="A8" s="62" t="s">
        <v>187</v>
      </c>
      <c r="B8" s="6"/>
      <c r="C8" s="6"/>
      <c r="D8" s="6"/>
      <c r="E8" s="6"/>
      <c r="F8" s="6"/>
      <c r="G8" s="6"/>
      <c r="H8" s="6"/>
      <c r="I8" s="6"/>
      <c r="J8" s="6"/>
      <c r="K8" s="6"/>
      <c r="L8" s="6"/>
      <c r="M8" s="7"/>
      <c r="O8" s="21"/>
      <c r="P8" s="21"/>
    </row>
    <row r="9">
      <c r="A9" s="119" t="s">
        <v>188</v>
      </c>
      <c r="B9" s="6"/>
      <c r="C9" s="6"/>
      <c r="D9" s="6"/>
      <c r="E9" s="6"/>
      <c r="F9" s="6"/>
      <c r="G9" s="6"/>
      <c r="H9" s="6"/>
      <c r="I9" s="6"/>
      <c r="J9" s="6"/>
      <c r="K9" s="6"/>
      <c r="L9" s="6"/>
      <c r="M9" s="7"/>
    </row>
    <row r="10">
      <c r="A10" s="120"/>
      <c r="B10" s="9"/>
      <c r="C10" s="9"/>
      <c r="D10" s="9"/>
      <c r="E10" s="9"/>
      <c r="F10" s="9"/>
      <c r="G10" s="9"/>
      <c r="H10" s="9"/>
      <c r="I10" s="9"/>
      <c r="J10" s="9"/>
      <c r="K10" s="9"/>
      <c r="L10" s="9"/>
      <c r="M10" s="9"/>
    </row>
    <row r="24">
      <c r="A24" s="121"/>
      <c r="B24" s="19"/>
      <c r="C24" s="19"/>
      <c r="D24" s="19"/>
      <c r="E24" s="19"/>
      <c r="F24" s="19"/>
      <c r="G24" s="19"/>
      <c r="H24" s="19"/>
      <c r="I24" s="19"/>
      <c r="J24" s="19"/>
      <c r="K24" s="19"/>
      <c r="L24" s="19"/>
      <c r="M24" s="19"/>
    </row>
    <row r="25">
      <c r="A25" s="122" t="s">
        <v>189</v>
      </c>
      <c r="B25" s="6"/>
      <c r="C25" s="6"/>
      <c r="D25" s="6"/>
      <c r="E25" s="6"/>
      <c r="F25" s="6"/>
      <c r="G25" s="6"/>
      <c r="H25" s="6"/>
      <c r="I25" s="6"/>
      <c r="J25" s="6"/>
      <c r="K25" s="6"/>
      <c r="L25" s="6"/>
      <c r="M25" s="7"/>
      <c r="N25" s="21"/>
      <c r="O25" s="21"/>
      <c r="P25" s="21"/>
      <c r="Q25" s="21"/>
      <c r="R25" s="21"/>
      <c r="S25" s="21"/>
      <c r="T25" s="21"/>
      <c r="U25" s="21"/>
      <c r="V25" s="21"/>
      <c r="W25" s="21"/>
      <c r="X25" s="21"/>
      <c r="Y25" s="21"/>
      <c r="Z25" s="21"/>
      <c r="AA25" s="21"/>
      <c r="AB25" s="21"/>
    </row>
    <row r="26" ht="15.75" customHeight="1">
      <c r="A26" s="56" t="s">
        <v>190</v>
      </c>
      <c r="B26" s="6"/>
      <c r="C26" s="6"/>
      <c r="D26" s="6"/>
      <c r="E26" s="7"/>
      <c r="F26" s="56" t="s">
        <v>191</v>
      </c>
      <c r="G26" s="6"/>
      <c r="H26" s="6"/>
      <c r="I26" s="7"/>
      <c r="J26" s="63" t="s">
        <v>192</v>
      </c>
      <c r="K26" s="6"/>
      <c r="L26" s="6"/>
      <c r="M26" s="7"/>
      <c r="N26" s="21"/>
      <c r="O26" s="21"/>
      <c r="P26" s="21"/>
      <c r="Q26" s="21"/>
      <c r="R26" s="21"/>
      <c r="S26" s="21"/>
      <c r="T26" s="21"/>
      <c r="U26" s="21"/>
      <c r="V26" s="21"/>
      <c r="W26" s="21"/>
      <c r="X26" s="21"/>
      <c r="Y26" s="21"/>
      <c r="Z26" s="21"/>
      <c r="AA26" s="21"/>
      <c r="AB26" s="21"/>
    </row>
    <row r="27" ht="15.75" customHeight="1">
      <c r="A27" s="117" t="s">
        <v>193</v>
      </c>
      <c r="B27" s="6"/>
      <c r="C27" s="6"/>
      <c r="D27" s="6"/>
      <c r="E27" s="7"/>
      <c r="F27" s="65">
        <v>3.0</v>
      </c>
      <c r="G27" s="6"/>
      <c r="H27" s="6"/>
      <c r="I27" s="7"/>
      <c r="J27" s="64">
        <f>'Viv.A PH'!C285</f>
        <v>0</v>
      </c>
      <c r="K27" s="6"/>
      <c r="L27" s="6"/>
      <c r="M27" s="7"/>
      <c r="N27" s="21"/>
      <c r="O27" s="21"/>
      <c r="P27" s="21"/>
      <c r="Q27" s="21"/>
      <c r="R27" s="21"/>
      <c r="S27" s="21"/>
      <c r="T27" s="21"/>
      <c r="U27" s="21"/>
      <c r="V27" s="21"/>
      <c r="W27" s="21"/>
      <c r="X27" s="21"/>
      <c r="Y27" s="21"/>
      <c r="Z27" s="21"/>
      <c r="AA27" s="21"/>
      <c r="AB27" s="21"/>
    </row>
    <row r="28" ht="15.75" customHeight="1">
      <c r="A28" s="117" t="s">
        <v>194</v>
      </c>
      <c r="B28" s="6"/>
      <c r="C28" s="6"/>
      <c r="D28" s="6"/>
      <c r="E28" s="7"/>
      <c r="F28" s="65">
        <v>4.0</v>
      </c>
      <c r="G28" s="6"/>
      <c r="H28" s="6"/>
      <c r="I28" s="7"/>
      <c r="J28" s="64">
        <f>'Viv.B PH'!C285</f>
        <v>0</v>
      </c>
      <c r="K28" s="6"/>
      <c r="L28" s="6"/>
      <c r="M28" s="7"/>
      <c r="N28" s="21"/>
      <c r="O28" s="21"/>
      <c r="P28" s="21"/>
      <c r="Q28" s="21"/>
      <c r="R28" s="21"/>
      <c r="S28" s="21"/>
      <c r="T28" s="21"/>
      <c r="U28" s="21"/>
      <c r="V28" s="21"/>
      <c r="W28" s="21"/>
      <c r="X28" s="21"/>
      <c r="Y28" s="21"/>
      <c r="Z28" s="21"/>
      <c r="AA28" s="21"/>
      <c r="AB28" s="21"/>
    </row>
    <row r="29" ht="15.75" customHeight="1">
      <c r="A29" s="117" t="s">
        <v>195</v>
      </c>
      <c r="B29" s="6"/>
      <c r="C29" s="6"/>
      <c r="D29" s="6"/>
      <c r="E29" s="7"/>
      <c r="F29" s="65">
        <v>1.0</v>
      </c>
      <c r="G29" s="6"/>
      <c r="H29" s="6"/>
      <c r="I29" s="7"/>
      <c r="J29" s="64">
        <f>'Viv.C PH'!C285</f>
        <v>0</v>
      </c>
      <c r="K29" s="6"/>
      <c r="L29" s="6"/>
      <c r="M29" s="7"/>
      <c r="N29" s="21"/>
      <c r="O29" s="21"/>
      <c r="P29" s="21"/>
      <c r="Q29" s="21"/>
      <c r="R29" s="21"/>
      <c r="S29" s="21"/>
      <c r="T29" s="21"/>
      <c r="U29" s="21"/>
      <c r="V29" s="21"/>
      <c r="W29" s="21"/>
      <c r="X29" s="21"/>
      <c r="Y29" s="21"/>
      <c r="Z29" s="21"/>
      <c r="AA29" s="21"/>
      <c r="AB29" s="21"/>
    </row>
    <row r="30" ht="15.75" customHeight="1">
      <c r="A30" s="117" t="s">
        <v>196</v>
      </c>
      <c r="B30" s="6"/>
      <c r="C30" s="6"/>
      <c r="D30" s="6"/>
      <c r="E30" s="7"/>
      <c r="F30" s="64">
        <v>1.0</v>
      </c>
      <c r="G30" s="6"/>
      <c r="H30" s="6"/>
      <c r="I30" s="7"/>
      <c r="J30" s="65">
        <f>'Ofic. A PH'!C285</f>
        <v>0</v>
      </c>
      <c r="K30" s="6"/>
      <c r="L30" s="6"/>
      <c r="M30" s="7"/>
      <c r="N30" s="21"/>
      <c r="O30" s="21"/>
      <c r="P30" s="21"/>
      <c r="Q30" s="21"/>
      <c r="R30" s="21"/>
      <c r="S30" s="21"/>
      <c r="T30" s="21"/>
      <c r="U30" s="21"/>
      <c r="V30" s="21"/>
      <c r="W30" s="21"/>
      <c r="X30" s="21"/>
      <c r="Y30" s="21"/>
      <c r="Z30" s="21"/>
      <c r="AA30" s="21"/>
      <c r="AB30" s="21"/>
    </row>
    <row r="31" ht="15.75" customHeight="1">
      <c r="A31" s="117" t="s">
        <v>197</v>
      </c>
      <c r="B31" s="6"/>
      <c r="C31" s="6"/>
      <c r="D31" s="6"/>
      <c r="E31" s="7"/>
      <c r="F31" s="64">
        <v>1.0</v>
      </c>
      <c r="G31" s="6"/>
      <c r="H31" s="6"/>
      <c r="I31" s="7"/>
      <c r="J31" s="65">
        <f>'Zon. Com. PH'!C285</f>
        <v>0</v>
      </c>
      <c r="K31" s="6"/>
      <c r="L31" s="6"/>
      <c r="M31" s="7"/>
      <c r="N31" s="21"/>
      <c r="O31" s="21"/>
      <c r="P31" s="21"/>
      <c r="Q31" s="21"/>
      <c r="R31" s="21"/>
      <c r="S31" s="21"/>
      <c r="T31" s="21"/>
      <c r="U31" s="21"/>
      <c r="V31" s="21"/>
      <c r="W31" s="21"/>
      <c r="X31" s="21"/>
      <c r="Y31" s="21"/>
      <c r="Z31" s="21"/>
      <c r="AA31" s="21"/>
      <c r="AB31" s="21"/>
    </row>
    <row r="32" ht="15.75" customHeight="1">
      <c r="A32" s="65"/>
      <c r="B32" s="6"/>
      <c r="C32" s="6"/>
      <c r="D32" s="6"/>
      <c r="E32" s="7"/>
      <c r="F32" s="65"/>
      <c r="G32" s="6"/>
      <c r="H32" s="6"/>
      <c r="I32" s="7"/>
      <c r="J32" s="65"/>
      <c r="K32" s="6"/>
      <c r="L32" s="6"/>
      <c r="M32" s="7"/>
      <c r="N32" s="21"/>
      <c r="O32" s="21"/>
      <c r="P32" s="21"/>
      <c r="Q32" s="21"/>
      <c r="R32" s="21"/>
      <c r="S32" s="21"/>
      <c r="T32" s="21"/>
      <c r="U32" s="21"/>
      <c r="V32" s="21"/>
      <c r="W32" s="21"/>
      <c r="X32" s="21"/>
      <c r="Y32" s="21"/>
      <c r="Z32" s="21"/>
      <c r="AA32" s="21"/>
      <c r="AB32" s="21"/>
    </row>
    <row r="33" ht="15.75" customHeight="1">
      <c r="A33" s="65"/>
      <c r="B33" s="6"/>
      <c r="C33" s="6"/>
      <c r="D33" s="6"/>
      <c r="E33" s="7"/>
      <c r="F33" s="65"/>
      <c r="G33" s="6"/>
      <c r="H33" s="6"/>
      <c r="I33" s="7"/>
      <c r="J33" s="65"/>
      <c r="K33" s="6"/>
      <c r="L33" s="6"/>
      <c r="M33" s="7"/>
      <c r="N33" s="21"/>
      <c r="O33" s="21"/>
      <c r="P33" s="21"/>
      <c r="Q33" s="21"/>
      <c r="R33" s="21"/>
      <c r="S33" s="21"/>
      <c r="T33" s="21"/>
      <c r="U33" s="21"/>
      <c r="V33" s="21"/>
      <c r="W33" s="21"/>
      <c r="X33" s="21"/>
      <c r="Y33" s="21"/>
      <c r="Z33" s="21"/>
      <c r="AA33" s="21"/>
      <c r="AB33" s="21"/>
    </row>
    <row r="34" ht="15.75" customHeight="1">
      <c r="A34" s="123"/>
      <c r="B34" s="6"/>
      <c r="C34" s="6"/>
      <c r="D34" s="6"/>
      <c r="E34" s="6"/>
      <c r="F34" s="6"/>
      <c r="G34" s="6"/>
      <c r="H34" s="6"/>
      <c r="I34" s="6"/>
      <c r="J34" s="6"/>
      <c r="K34" s="6"/>
      <c r="L34" s="6"/>
      <c r="M34" s="6"/>
      <c r="N34" s="21"/>
      <c r="O34" s="21"/>
      <c r="P34" s="21"/>
      <c r="Q34" s="21"/>
      <c r="R34" s="21"/>
      <c r="S34" s="21"/>
      <c r="T34" s="21"/>
      <c r="U34" s="21"/>
      <c r="V34" s="21"/>
      <c r="W34" s="21"/>
      <c r="X34" s="21"/>
      <c r="Y34" s="21"/>
      <c r="Z34" s="21"/>
      <c r="AA34" s="21"/>
      <c r="AB34" s="21"/>
    </row>
    <row r="35" ht="15.75" customHeight="1">
      <c r="A35" s="122" t="s">
        <v>198</v>
      </c>
      <c r="B35" s="6"/>
      <c r="C35" s="6"/>
      <c r="D35" s="6"/>
      <c r="E35" s="6"/>
      <c r="F35" s="6"/>
      <c r="G35" s="6"/>
      <c r="H35" s="6"/>
      <c r="I35" s="6"/>
      <c r="J35" s="6"/>
      <c r="K35" s="6"/>
      <c r="L35" s="6"/>
      <c r="M35" s="7"/>
    </row>
    <row r="36">
      <c r="A36" s="11" t="s">
        <v>96</v>
      </c>
      <c r="B36" s="124" t="s">
        <v>199</v>
      </c>
      <c r="C36" s="125" t="s">
        <v>200</v>
      </c>
      <c r="D36" s="126" t="s">
        <v>201</v>
      </c>
      <c r="E36" s="127" t="s">
        <v>202</v>
      </c>
      <c r="F36" s="128" t="s">
        <v>203</v>
      </c>
      <c r="G36" s="7"/>
      <c r="H36" s="128" t="s">
        <v>204</v>
      </c>
      <c r="I36" s="7"/>
      <c r="J36" s="129" t="s">
        <v>205</v>
      </c>
      <c r="K36" s="130"/>
      <c r="L36" s="131" t="s">
        <v>206</v>
      </c>
      <c r="M36" s="132"/>
    </row>
    <row r="37" ht="15.75" customHeight="1">
      <c r="A37" s="73" t="s">
        <v>106</v>
      </c>
      <c r="B37" s="133">
        <v>15.0</v>
      </c>
      <c r="C37" s="134">
        <v>1.0</v>
      </c>
      <c r="D37" s="135">
        <f>C37</f>
        <v>1</v>
      </c>
      <c r="E37" s="136">
        <f t="shared" ref="E37:E38" si="1">C37*J27</f>
        <v>0</v>
      </c>
      <c r="F37" s="137">
        <f>E37</f>
        <v>0</v>
      </c>
      <c r="G37" s="7"/>
      <c r="H37" s="138">
        <f>SUM(E37:E47)</f>
        <v>0</v>
      </c>
      <c r="I37" s="10"/>
      <c r="J37" s="139"/>
      <c r="K37" s="7"/>
      <c r="L37" s="65"/>
      <c r="M37" s="17"/>
    </row>
    <row r="38" ht="15.75" customHeight="1">
      <c r="A38" s="73" t="s">
        <v>107</v>
      </c>
      <c r="B38" s="140">
        <v>15.0</v>
      </c>
      <c r="C38" s="141">
        <v>2.0</v>
      </c>
      <c r="D38" s="142">
        <f>SUM(C37:C38)</f>
        <v>3</v>
      </c>
      <c r="E38" s="136">
        <f t="shared" si="1"/>
        <v>0</v>
      </c>
      <c r="F38" s="143">
        <f>SUM(E37:E38)</f>
        <v>0</v>
      </c>
      <c r="G38" s="7"/>
      <c r="H38" s="13"/>
      <c r="I38" s="14"/>
      <c r="J38" s="139"/>
      <c r="K38" s="7"/>
      <c r="L38" s="65"/>
      <c r="M38" s="17"/>
    </row>
    <row r="39" ht="15.75" customHeight="1">
      <c r="A39" s="73" t="s">
        <v>207</v>
      </c>
      <c r="B39" s="140">
        <v>15.0</v>
      </c>
      <c r="C39" s="141">
        <v>1.0</v>
      </c>
      <c r="D39" s="142">
        <f>SUM(C37:C39)</f>
        <v>4</v>
      </c>
      <c r="E39" s="136">
        <f t="shared" ref="E39:E41" si="2">C39*J27</f>
        <v>0</v>
      </c>
      <c r="F39" s="143">
        <f>SUM(E37:E39)</f>
        <v>0</v>
      </c>
      <c r="G39" s="7"/>
      <c r="H39" s="13"/>
      <c r="I39" s="14"/>
      <c r="J39" s="139"/>
      <c r="K39" s="7"/>
      <c r="L39" s="65"/>
      <c r="M39" s="17"/>
    </row>
    <row r="40" ht="15.75" customHeight="1">
      <c r="A40" s="73" t="s">
        <v>208</v>
      </c>
      <c r="B40" s="140">
        <v>15.0</v>
      </c>
      <c r="C40" s="141">
        <v>2.0</v>
      </c>
      <c r="D40" s="142">
        <f>SUM(C37:C40)</f>
        <v>6</v>
      </c>
      <c r="E40" s="136">
        <f t="shared" si="2"/>
        <v>0</v>
      </c>
      <c r="F40" s="143">
        <f>SUM(E37:E40)</f>
        <v>0</v>
      </c>
      <c r="G40" s="7"/>
      <c r="H40" s="13"/>
      <c r="I40" s="14"/>
      <c r="J40" s="139"/>
      <c r="K40" s="7"/>
      <c r="L40" s="65"/>
      <c r="M40" s="17"/>
    </row>
    <row r="41" ht="15.75" customHeight="1">
      <c r="A41" s="73" t="s">
        <v>209</v>
      </c>
      <c r="B41" s="140">
        <v>15.0</v>
      </c>
      <c r="C41" s="141">
        <v>1.0</v>
      </c>
      <c r="D41" s="142">
        <f>SUM(C37:C41)</f>
        <v>7</v>
      </c>
      <c r="E41" s="136">
        <f t="shared" si="2"/>
        <v>0</v>
      </c>
      <c r="F41" s="143">
        <f>SUM(E37:E41)</f>
        <v>0</v>
      </c>
      <c r="G41" s="7"/>
      <c r="H41" s="13"/>
      <c r="I41" s="14"/>
      <c r="J41" s="139"/>
      <c r="K41" s="7"/>
      <c r="L41" s="65"/>
      <c r="M41" s="17"/>
    </row>
    <row r="42" ht="15.75" customHeight="1">
      <c r="A42" s="73" t="s">
        <v>210</v>
      </c>
      <c r="B42" s="140">
        <v>15.0</v>
      </c>
      <c r="C42" s="141">
        <v>1.0</v>
      </c>
      <c r="D42" s="142">
        <f>SUM(C37:C42)</f>
        <v>8</v>
      </c>
      <c r="E42" s="136">
        <f>C42*F312</f>
        <v>0</v>
      </c>
      <c r="F42" s="143">
        <f>SUM(E37:E42)</f>
        <v>0</v>
      </c>
      <c r="G42" s="7"/>
      <c r="H42" s="13"/>
      <c r="I42" s="14"/>
      <c r="J42" s="139"/>
      <c r="K42" s="7"/>
      <c r="L42" s="65"/>
      <c r="M42" s="17"/>
    </row>
    <row r="43" ht="15.75" customHeight="1">
      <c r="A43" s="73"/>
      <c r="B43" s="140"/>
      <c r="C43" s="134"/>
      <c r="D43" s="142">
        <f>SUM(C37:C43)</f>
        <v>8</v>
      </c>
      <c r="E43" s="136"/>
      <c r="F43" s="143">
        <f>SUM(E37:E43)</f>
        <v>0</v>
      </c>
      <c r="G43" s="7"/>
      <c r="H43" s="13"/>
      <c r="I43" s="14"/>
      <c r="J43" s="139"/>
      <c r="K43" s="7"/>
      <c r="L43" s="65"/>
      <c r="M43" s="17"/>
    </row>
    <row r="44" ht="15.75" customHeight="1">
      <c r="A44" s="73"/>
      <c r="B44" s="140"/>
      <c r="C44" s="134"/>
      <c r="D44" s="142">
        <f>SUM(C37:C44)</f>
        <v>8</v>
      </c>
      <c r="E44" s="136"/>
      <c r="F44" s="143">
        <f>SUM(E37:E44)</f>
        <v>0</v>
      </c>
      <c r="G44" s="7"/>
      <c r="H44" s="13"/>
      <c r="I44" s="14"/>
      <c r="J44" s="139"/>
      <c r="K44" s="7"/>
      <c r="L44" s="65"/>
      <c r="M44" s="17"/>
    </row>
    <row r="45" ht="15.75" customHeight="1">
      <c r="A45" s="73"/>
      <c r="B45" s="140"/>
      <c r="C45" s="134"/>
      <c r="D45" s="142">
        <f>SUM(C37:C45)</f>
        <v>8</v>
      </c>
      <c r="E45" s="136"/>
      <c r="F45" s="143">
        <f>SUM(E37:E45)</f>
        <v>0</v>
      </c>
      <c r="G45" s="7"/>
      <c r="H45" s="13"/>
      <c r="I45" s="14"/>
      <c r="J45" s="139"/>
      <c r="K45" s="7"/>
      <c r="L45" s="65"/>
      <c r="M45" s="17"/>
    </row>
    <row r="46" ht="15.75" customHeight="1">
      <c r="A46" s="73"/>
      <c r="B46" s="140"/>
      <c r="C46" s="134"/>
      <c r="D46" s="142">
        <f>SUM(C37:C46)</f>
        <v>8</v>
      </c>
      <c r="E46" s="136"/>
      <c r="F46" s="143">
        <f>SUM(E37:E46)</f>
        <v>0</v>
      </c>
      <c r="G46" s="7"/>
      <c r="H46" s="13"/>
      <c r="I46" s="14"/>
      <c r="J46" s="139"/>
      <c r="K46" s="7"/>
      <c r="L46" s="65"/>
      <c r="M46" s="17"/>
    </row>
    <row r="47" ht="15.75" customHeight="1">
      <c r="A47" s="73"/>
      <c r="B47" s="144"/>
      <c r="C47" s="134"/>
      <c r="D47" s="145">
        <f>SUM(C37:C47)</f>
        <v>8</v>
      </c>
      <c r="E47" s="136"/>
      <c r="F47" s="143">
        <f>SUM(E37:E47)</f>
        <v>0</v>
      </c>
      <c r="G47" s="7"/>
      <c r="H47" s="18"/>
      <c r="I47" s="20"/>
      <c r="J47" s="146"/>
      <c r="K47" s="147"/>
      <c r="L47" s="148"/>
      <c r="M47" s="115"/>
    </row>
    <row r="48" ht="15.75" customHeight="1">
      <c r="A48" s="149"/>
      <c r="B48" s="9"/>
      <c r="C48" s="9"/>
      <c r="D48" s="9"/>
      <c r="E48" s="9"/>
      <c r="F48" s="9"/>
      <c r="G48" s="9"/>
      <c r="H48" s="9"/>
      <c r="I48" s="9"/>
      <c r="J48" s="9"/>
      <c r="K48" s="9"/>
      <c r="L48" s="9"/>
      <c r="M48" s="10"/>
    </row>
    <row r="49" ht="15.75" customHeight="1">
      <c r="A49" s="13"/>
      <c r="M49" s="14"/>
    </row>
    <row r="50" ht="15.75" customHeight="1">
      <c r="A50" s="13"/>
      <c r="M50" s="14"/>
    </row>
    <row r="51" ht="15.75" customHeight="1">
      <c r="A51" s="13"/>
      <c r="M51" s="14"/>
    </row>
    <row r="52" ht="15.75" customHeight="1">
      <c r="A52" s="13"/>
      <c r="M52" s="14"/>
    </row>
    <row r="53" ht="15.75" customHeight="1">
      <c r="A53" s="13"/>
      <c r="M53" s="14"/>
    </row>
    <row r="54" ht="15.75" customHeight="1">
      <c r="A54" s="13"/>
      <c r="M54" s="14"/>
    </row>
    <row r="55" ht="15.75" customHeight="1">
      <c r="A55" s="13"/>
      <c r="M55" s="14"/>
    </row>
    <row r="56" ht="15.75" customHeight="1">
      <c r="A56" s="13"/>
      <c r="M56" s="14"/>
    </row>
    <row r="57" ht="15.75" customHeight="1">
      <c r="A57" s="13"/>
      <c r="M57" s="14"/>
    </row>
    <row r="58" ht="15.75" customHeight="1">
      <c r="A58" s="13"/>
      <c r="M58" s="14"/>
    </row>
    <row r="59" ht="15.75" customHeight="1">
      <c r="A59" s="13"/>
      <c r="M59" s="14"/>
    </row>
    <row r="60" ht="15.75" customHeight="1">
      <c r="A60" s="13"/>
      <c r="M60" s="14"/>
    </row>
    <row r="61" ht="15.75" customHeight="1">
      <c r="A61" s="13"/>
      <c r="M61" s="14"/>
    </row>
    <row r="62" ht="15.75" customHeight="1">
      <c r="A62" s="13"/>
      <c r="M62" s="14"/>
    </row>
    <row r="63" ht="15.75" customHeight="1">
      <c r="A63" s="13"/>
      <c r="M63" s="14"/>
    </row>
    <row r="64" ht="15.75" customHeight="1">
      <c r="A64" s="13"/>
      <c r="M64" s="14"/>
    </row>
    <row r="65" ht="15.75" customHeight="1">
      <c r="A65" s="13"/>
      <c r="M65" s="14"/>
    </row>
    <row r="66" ht="15.75" customHeight="1">
      <c r="A66" s="13"/>
      <c r="M66" s="14"/>
    </row>
    <row r="67" ht="15.75" customHeight="1">
      <c r="A67" s="13"/>
      <c r="M67" s="14"/>
    </row>
    <row r="68" ht="15.75" customHeight="1">
      <c r="A68" s="13"/>
      <c r="M68" s="14"/>
    </row>
    <row r="69" ht="15.75" customHeight="1">
      <c r="A69" s="13"/>
      <c r="M69" s="14"/>
    </row>
    <row r="70" ht="15.75" customHeight="1">
      <c r="A70" s="13"/>
      <c r="M70" s="14"/>
    </row>
    <row r="71" ht="15.75" customHeight="1">
      <c r="A71" s="13"/>
      <c r="M71" s="14"/>
    </row>
    <row r="72" ht="15.75" customHeight="1">
      <c r="A72" s="13"/>
      <c r="M72" s="14"/>
    </row>
    <row r="73" ht="15.75" customHeight="1">
      <c r="A73" s="13"/>
      <c r="M73" s="14"/>
    </row>
    <row r="74" ht="15.75" customHeight="1">
      <c r="A74" s="13"/>
      <c r="M74" s="14"/>
    </row>
    <row r="75" ht="15.75" customHeight="1">
      <c r="A75" s="13"/>
      <c r="M75" s="14"/>
    </row>
    <row r="76" ht="15.75" customHeight="1">
      <c r="A76" s="13"/>
      <c r="M76" s="14"/>
    </row>
    <row r="77" ht="15.75" customHeight="1">
      <c r="A77" s="18"/>
      <c r="B77" s="19"/>
      <c r="C77" s="19"/>
      <c r="D77" s="19"/>
      <c r="E77" s="19"/>
      <c r="F77" s="19"/>
      <c r="G77" s="19"/>
      <c r="H77" s="19"/>
      <c r="I77" s="19"/>
      <c r="J77" s="19"/>
      <c r="K77" s="19"/>
      <c r="L77" s="19"/>
      <c r="M77" s="20"/>
    </row>
    <row r="78" ht="51.0" customHeight="1">
      <c r="A78" s="24"/>
      <c r="B78" s="6"/>
      <c r="C78" s="6"/>
      <c r="D78" s="6"/>
      <c r="E78" s="6"/>
      <c r="F78" s="6"/>
      <c r="G78" s="6"/>
      <c r="H78" s="6"/>
      <c r="I78" s="6"/>
      <c r="J78" s="6"/>
      <c r="K78" s="6"/>
      <c r="L78" s="6"/>
      <c r="M78" s="7"/>
    </row>
    <row r="79">
      <c r="A79" s="119" t="s">
        <v>211</v>
      </c>
      <c r="B79" s="6"/>
      <c r="C79" s="6"/>
      <c r="D79" s="6"/>
      <c r="E79" s="6"/>
      <c r="F79" s="6"/>
      <c r="G79" s="6"/>
      <c r="H79" s="6"/>
      <c r="I79" s="6"/>
      <c r="J79" s="6"/>
      <c r="K79" s="6"/>
      <c r="L79" s="6"/>
      <c r="M79" s="7"/>
    </row>
    <row r="80" ht="15.75" customHeight="1">
      <c r="A80" s="149"/>
      <c r="B80" s="9"/>
      <c r="C80" s="9"/>
      <c r="D80" s="9"/>
      <c r="E80" s="9"/>
      <c r="F80" s="9"/>
      <c r="G80" s="9"/>
      <c r="H80" s="9"/>
      <c r="I80" s="9"/>
      <c r="J80" s="9"/>
      <c r="K80" s="9"/>
      <c r="L80" s="9"/>
      <c r="M80" s="10"/>
    </row>
    <row r="81" ht="15.75" customHeight="1">
      <c r="A81" s="13"/>
      <c r="M81" s="14"/>
    </row>
    <row r="82" ht="15.75" customHeight="1">
      <c r="A82" s="13"/>
      <c r="M82" s="14"/>
    </row>
    <row r="83" ht="15.75" customHeight="1">
      <c r="A83" s="13"/>
      <c r="M83" s="14"/>
    </row>
    <row r="84" ht="15.75" customHeight="1">
      <c r="A84" s="13"/>
      <c r="M84" s="14"/>
    </row>
    <row r="85" ht="15.75" customHeight="1">
      <c r="A85" s="13"/>
      <c r="M85" s="14"/>
    </row>
    <row r="86" ht="15.75" customHeight="1">
      <c r="A86" s="13"/>
      <c r="M86" s="14"/>
    </row>
    <row r="87" ht="15.75" customHeight="1">
      <c r="A87" s="13"/>
      <c r="M87" s="14"/>
    </row>
    <row r="88" ht="15.75" customHeight="1">
      <c r="A88" s="13"/>
      <c r="M88" s="14"/>
    </row>
    <row r="89" ht="15.75" customHeight="1">
      <c r="A89" s="13"/>
      <c r="M89" s="14"/>
    </row>
    <row r="90" ht="15.75" customHeight="1">
      <c r="A90" s="13"/>
      <c r="M90" s="14"/>
    </row>
    <row r="91" ht="15.75" customHeight="1">
      <c r="A91" s="13"/>
      <c r="M91" s="14"/>
    </row>
    <row r="92" ht="15.75" customHeight="1">
      <c r="A92" s="13"/>
      <c r="M92" s="14"/>
    </row>
    <row r="93" ht="15.75" customHeight="1">
      <c r="A93" s="13"/>
      <c r="M93" s="14"/>
      <c r="N93" s="21"/>
      <c r="O93" s="21"/>
      <c r="P93" s="21"/>
      <c r="Q93" s="21"/>
      <c r="R93" s="21"/>
      <c r="S93" s="21"/>
      <c r="T93" s="21"/>
      <c r="U93" s="21"/>
      <c r="V93" s="21"/>
      <c r="W93" s="21"/>
      <c r="X93" s="21"/>
      <c r="Y93" s="21"/>
      <c r="Z93" s="21"/>
      <c r="AA93" s="21"/>
      <c r="AB93" s="21"/>
    </row>
    <row r="94" ht="15.75" customHeight="1">
      <c r="A94" s="13"/>
      <c r="M94" s="14"/>
      <c r="N94" s="21"/>
      <c r="O94" s="21"/>
      <c r="P94" s="21"/>
      <c r="Q94" s="21"/>
      <c r="R94" s="21"/>
      <c r="S94" s="21"/>
      <c r="T94" s="21"/>
      <c r="U94" s="21"/>
      <c r="V94" s="21"/>
      <c r="W94" s="21"/>
      <c r="X94" s="21"/>
      <c r="Y94" s="21"/>
      <c r="Z94" s="21"/>
      <c r="AA94" s="21"/>
      <c r="AB94" s="21"/>
    </row>
    <row r="95" ht="15.75" customHeight="1">
      <c r="A95" s="13"/>
      <c r="M95" s="14"/>
      <c r="N95" s="21"/>
      <c r="O95" s="21"/>
      <c r="P95" s="21"/>
      <c r="Q95" s="21"/>
      <c r="R95" s="21"/>
      <c r="S95" s="21"/>
      <c r="T95" s="21"/>
      <c r="U95" s="21"/>
      <c r="V95" s="21"/>
      <c r="W95" s="21"/>
      <c r="X95" s="21"/>
      <c r="Y95" s="21"/>
      <c r="Z95" s="21"/>
      <c r="AA95" s="21"/>
      <c r="AB95" s="21"/>
    </row>
    <row r="96" ht="15.75" customHeight="1">
      <c r="A96" s="13"/>
      <c r="M96" s="14"/>
      <c r="N96" s="21"/>
      <c r="O96" s="21"/>
      <c r="P96" s="21"/>
      <c r="Q96" s="21"/>
      <c r="R96" s="21"/>
      <c r="S96" s="21"/>
      <c r="T96" s="21"/>
      <c r="U96" s="21"/>
      <c r="V96" s="21"/>
      <c r="W96" s="21"/>
      <c r="X96" s="21"/>
      <c r="Y96" s="21"/>
      <c r="Z96" s="21"/>
      <c r="AA96" s="21"/>
      <c r="AB96" s="21"/>
    </row>
    <row r="97" ht="15.75" customHeight="1">
      <c r="A97" s="13"/>
      <c r="M97" s="14"/>
      <c r="N97" s="21"/>
      <c r="O97" s="21"/>
      <c r="P97" s="21"/>
      <c r="Q97" s="21"/>
      <c r="R97" s="21"/>
      <c r="S97" s="21"/>
      <c r="T97" s="21"/>
      <c r="U97" s="21"/>
      <c r="V97" s="21"/>
      <c r="W97" s="21"/>
      <c r="X97" s="21"/>
      <c r="Y97" s="21"/>
      <c r="Z97" s="21"/>
      <c r="AA97" s="21"/>
      <c r="AB97" s="21"/>
    </row>
    <row r="98" ht="15.75" customHeight="1">
      <c r="A98" s="13"/>
      <c r="M98" s="14"/>
      <c r="N98" s="21"/>
      <c r="O98" s="21"/>
      <c r="P98" s="21"/>
      <c r="Q98" s="21"/>
      <c r="R98" s="21"/>
      <c r="S98" s="21"/>
      <c r="T98" s="21"/>
      <c r="U98" s="21"/>
      <c r="V98" s="21"/>
      <c r="W98" s="21"/>
      <c r="X98" s="21"/>
      <c r="Y98" s="21"/>
      <c r="Z98" s="21"/>
      <c r="AA98" s="21"/>
      <c r="AB98" s="21"/>
    </row>
    <row r="99" ht="15.75" customHeight="1">
      <c r="A99" s="13"/>
      <c r="M99" s="14"/>
      <c r="N99" s="21"/>
      <c r="O99" s="21"/>
      <c r="P99" s="21"/>
      <c r="Q99" s="21"/>
      <c r="R99" s="21"/>
      <c r="S99" s="21"/>
      <c r="T99" s="21"/>
      <c r="U99" s="21"/>
      <c r="V99" s="21"/>
      <c r="W99" s="21"/>
      <c r="X99" s="21"/>
      <c r="Y99" s="21"/>
      <c r="Z99" s="21"/>
      <c r="AA99" s="21"/>
      <c r="AB99" s="21"/>
    </row>
    <row r="100" ht="15.75" customHeight="1">
      <c r="A100" s="13"/>
      <c r="M100" s="14"/>
      <c r="N100" s="21"/>
      <c r="O100" s="21"/>
      <c r="P100" s="21"/>
      <c r="Q100" s="21"/>
      <c r="R100" s="21"/>
      <c r="S100" s="21"/>
      <c r="T100" s="21"/>
      <c r="U100" s="21"/>
      <c r="V100" s="21"/>
      <c r="W100" s="21"/>
      <c r="X100" s="21"/>
      <c r="Y100" s="21"/>
      <c r="Z100" s="21"/>
      <c r="AA100" s="21"/>
      <c r="AB100" s="21"/>
    </row>
    <row r="101" ht="15.75" customHeight="1">
      <c r="A101" s="13"/>
      <c r="M101" s="14"/>
      <c r="N101" s="21"/>
      <c r="O101" s="21"/>
      <c r="P101" s="21"/>
      <c r="Q101" s="21"/>
      <c r="R101" s="21"/>
      <c r="S101" s="21"/>
      <c r="T101" s="21"/>
      <c r="U101" s="21"/>
      <c r="V101" s="21"/>
      <c r="W101" s="21"/>
      <c r="X101" s="21"/>
      <c r="Y101" s="21"/>
      <c r="Z101" s="21"/>
      <c r="AA101" s="21"/>
      <c r="AB101" s="21"/>
    </row>
    <row r="102" ht="15.75" customHeight="1">
      <c r="A102" s="13"/>
      <c r="M102" s="14"/>
      <c r="N102" s="21"/>
      <c r="O102" s="21"/>
      <c r="P102" s="21"/>
      <c r="Q102" s="21"/>
      <c r="R102" s="21"/>
      <c r="S102" s="21"/>
      <c r="T102" s="21"/>
      <c r="U102" s="21"/>
      <c r="V102" s="21"/>
      <c r="W102" s="21"/>
      <c r="X102" s="21"/>
      <c r="Y102" s="21"/>
      <c r="Z102" s="21"/>
      <c r="AA102" s="21"/>
      <c r="AB102" s="21"/>
    </row>
    <row r="103" ht="15.75" customHeight="1">
      <c r="A103" s="13"/>
      <c r="M103" s="14"/>
      <c r="N103" s="21"/>
      <c r="O103" s="21"/>
      <c r="P103" s="21"/>
      <c r="Q103" s="21"/>
      <c r="R103" s="21"/>
      <c r="S103" s="21"/>
      <c r="T103" s="21"/>
      <c r="U103" s="21"/>
      <c r="V103" s="21"/>
      <c r="W103" s="21"/>
      <c r="X103" s="21"/>
      <c r="Y103" s="21"/>
      <c r="Z103" s="21"/>
      <c r="AA103" s="21"/>
      <c r="AB103" s="21"/>
    </row>
    <row r="104" ht="15.75" customHeight="1">
      <c r="A104" s="13"/>
      <c r="M104" s="14"/>
    </row>
    <row r="105" ht="15.75" customHeight="1">
      <c r="A105" s="18"/>
      <c r="B105" s="19"/>
      <c r="C105" s="19"/>
      <c r="D105" s="19"/>
      <c r="E105" s="19"/>
      <c r="F105" s="19"/>
      <c r="G105" s="19"/>
      <c r="H105" s="19"/>
      <c r="I105" s="19"/>
      <c r="J105" s="19"/>
      <c r="K105" s="19"/>
      <c r="L105" s="19"/>
      <c r="M105" s="20"/>
    </row>
    <row r="106" ht="15.75" customHeight="1">
      <c r="A106" s="150"/>
      <c r="B106" s="6"/>
      <c r="C106" s="6"/>
      <c r="D106" s="6"/>
      <c r="E106" s="6"/>
      <c r="F106" s="6"/>
      <c r="G106" s="6"/>
      <c r="H106" s="6"/>
      <c r="I106" s="6"/>
      <c r="J106" s="6"/>
      <c r="K106" s="6"/>
      <c r="L106" s="6"/>
      <c r="M106" s="7"/>
    </row>
    <row r="107" ht="15.75" customHeight="1">
      <c r="A107" s="122" t="s">
        <v>212</v>
      </c>
      <c r="B107" s="6"/>
      <c r="C107" s="6"/>
      <c r="D107" s="6"/>
      <c r="E107" s="6"/>
      <c r="F107" s="6"/>
      <c r="G107" s="6"/>
      <c r="H107" s="6"/>
      <c r="I107" s="6"/>
      <c r="J107" s="6"/>
      <c r="K107" s="6"/>
      <c r="L107" s="6"/>
      <c r="M107" s="7"/>
      <c r="N107" s="21"/>
      <c r="O107" s="21"/>
      <c r="P107" s="21"/>
      <c r="Q107" s="21"/>
      <c r="R107" s="21"/>
      <c r="S107" s="21"/>
      <c r="T107" s="21"/>
      <c r="U107" s="21"/>
      <c r="V107" s="21"/>
      <c r="W107" s="21"/>
      <c r="X107" s="21"/>
      <c r="Y107" s="21"/>
      <c r="Z107" s="21"/>
      <c r="AA107" s="21"/>
      <c r="AB107" s="21"/>
    </row>
    <row r="108">
      <c r="A108" s="56" t="s">
        <v>190</v>
      </c>
      <c r="B108" s="6"/>
      <c r="C108" s="6"/>
      <c r="D108" s="6"/>
      <c r="E108" s="7"/>
      <c r="F108" s="56" t="s">
        <v>191</v>
      </c>
      <c r="G108" s="6"/>
      <c r="H108" s="6"/>
      <c r="I108" s="7"/>
      <c r="J108" s="151" t="s">
        <v>213</v>
      </c>
      <c r="K108" s="6"/>
      <c r="L108" s="6"/>
      <c r="M108" s="7"/>
      <c r="N108" s="21"/>
      <c r="O108" s="21"/>
      <c r="P108" s="21"/>
      <c r="Q108" s="21"/>
      <c r="R108" s="21"/>
      <c r="S108" s="21"/>
      <c r="T108" s="21"/>
      <c r="U108" s="21"/>
      <c r="V108" s="21"/>
      <c r="W108" s="21"/>
      <c r="X108" s="21"/>
      <c r="Y108" s="21"/>
      <c r="Z108" s="21"/>
      <c r="AA108" s="21"/>
      <c r="AB108" s="21"/>
    </row>
    <row r="109" ht="15.75" customHeight="1">
      <c r="A109" s="52" t="s">
        <v>214</v>
      </c>
      <c r="B109" s="6"/>
      <c r="C109" s="6"/>
      <c r="D109" s="6"/>
      <c r="E109" s="7"/>
      <c r="F109" s="65">
        <v>4.0</v>
      </c>
      <c r="G109" s="6"/>
      <c r="H109" s="6"/>
      <c r="I109" s="7"/>
      <c r="J109" s="65">
        <v>3.2</v>
      </c>
      <c r="K109" s="6"/>
      <c r="L109" s="6"/>
      <c r="M109" s="7"/>
      <c r="N109" s="21"/>
      <c r="O109" s="21"/>
      <c r="P109" s="21"/>
      <c r="Q109" s="21"/>
      <c r="R109" s="21"/>
      <c r="S109" s="21"/>
      <c r="T109" s="21"/>
      <c r="U109" s="21"/>
      <c r="V109" s="21"/>
      <c r="W109" s="21"/>
      <c r="X109" s="21"/>
      <c r="Y109" s="21"/>
      <c r="Z109" s="21"/>
      <c r="AA109" s="21"/>
      <c r="AB109" s="21"/>
    </row>
    <row r="110" ht="15.75" customHeight="1">
      <c r="A110" s="52" t="s">
        <v>215</v>
      </c>
      <c r="B110" s="6"/>
      <c r="C110" s="6"/>
      <c r="D110" s="6"/>
      <c r="E110" s="7"/>
      <c r="F110" s="65">
        <v>4.0</v>
      </c>
      <c r="G110" s="6"/>
      <c r="H110" s="6"/>
      <c r="I110" s="7"/>
      <c r="J110" s="65">
        <v>3.2</v>
      </c>
      <c r="K110" s="6"/>
      <c r="L110" s="6"/>
      <c r="M110" s="7"/>
      <c r="N110" s="21"/>
      <c r="O110" s="21"/>
      <c r="P110" s="21"/>
      <c r="Q110" s="21"/>
      <c r="R110" s="21"/>
      <c r="S110" s="21"/>
      <c r="T110" s="21"/>
      <c r="U110" s="21"/>
      <c r="V110" s="21"/>
      <c r="W110" s="21"/>
      <c r="X110" s="21"/>
      <c r="Y110" s="21"/>
      <c r="Z110" s="21"/>
      <c r="AA110" s="21"/>
      <c r="AB110" s="21"/>
    </row>
    <row r="111" ht="15.75" customHeight="1">
      <c r="A111" s="117" t="s">
        <v>216</v>
      </c>
      <c r="B111" s="6"/>
      <c r="C111" s="6"/>
      <c r="D111" s="6"/>
      <c r="E111" s="7"/>
      <c r="F111" s="65"/>
      <c r="G111" s="6"/>
      <c r="H111" s="6"/>
      <c r="I111" s="7"/>
      <c r="J111" s="65"/>
      <c r="K111" s="6"/>
      <c r="L111" s="6"/>
      <c r="M111" s="7"/>
      <c r="N111" s="21"/>
      <c r="O111" s="21"/>
      <c r="P111" s="21"/>
      <c r="Q111" s="21"/>
      <c r="R111" s="21"/>
      <c r="S111" s="21"/>
      <c r="T111" s="21"/>
      <c r="U111" s="21"/>
      <c r="V111" s="21"/>
      <c r="W111" s="21"/>
      <c r="X111" s="21"/>
      <c r="Y111" s="21"/>
      <c r="Z111" s="21"/>
      <c r="AA111" s="21"/>
      <c r="AB111" s="21"/>
    </row>
    <row r="112" ht="15.75" customHeight="1">
      <c r="A112" s="65"/>
      <c r="B112" s="6"/>
      <c r="C112" s="6"/>
      <c r="D112" s="6"/>
      <c r="E112" s="7"/>
      <c r="F112" s="65"/>
      <c r="G112" s="6"/>
      <c r="H112" s="6"/>
      <c r="I112" s="7"/>
      <c r="J112" s="65"/>
      <c r="K112" s="6"/>
      <c r="L112" s="6"/>
      <c r="M112" s="7"/>
      <c r="N112" s="21"/>
      <c r="O112" s="21"/>
      <c r="P112" s="21"/>
      <c r="Q112" s="21"/>
      <c r="R112" s="21"/>
      <c r="S112" s="21"/>
      <c r="T112" s="21"/>
      <c r="U112" s="21"/>
      <c r="V112" s="21"/>
      <c r="W112" s="21"/>
      <c r="X112" s="21"/>
      <c r="Y112" s="21"/>
      <c r="Z112" s="21"/>
      <c r="AA112" s="21"/>
      <c r="AB112" s="21"/>
    </row>
    <row r="113" ht="15.75" customHeight="1">
      <c r="A113" s="65"/>
      <c r="B113" s="6"/>
      <c r="C113" s="6"/>
      <c r="D113" s="6"/>
      <c r="E113" s="7"/>
      <c r="F113" s="65"/>
      <c r="G113" s="6"/>
      <c r="H113" s="6"/>
      <c r="I113" s="7"/>
      <c r="J113" s="65"/>
      <c r="K113" s="6"/>
      <c r="L113" s="6"/>
      <c r="M113" s="7"/>
      <c r="N113" s="21"/>
      <c r="O113" s="21"/>
      <c r="P113" s="21"/>
      <c r="Q113" s="21"/>
      <c r="R113" s="21"/>
      <c r="S113" s="21"/>
      <c r="T113" s="21"/>
      <c r="U113" s="21"/>
      <c r="V113" s="21"/>
      <c r="W113" s="21"/>
      <c r="X113" s="21"/>
      <c r="Y113" s="21"/>
      <c r="Z113" s="21"/>
      <c r="AA113" s="21"/>
      <c r="AB113" s="21"/>
    </row>
    <row r="114" ht="15.75" customHeight="1">
      <c r="A114" s="65"/>
      <c r="B114" s="6"/>
      <c r="C114" s="6"/>
      <c r="D114" s="6"/>
      <c r="E114" s="7"/>
      <c r="F114" s="65"/>
      <c r="G114" s="6"/>
      <c r="H114" s="6"/>
      <c r="I114" s="7"/>
      <c r="J114" s="65"/>
      <c r="K114" s="6"/>
      <c r="L114" s="6"/>
      <c r="M114" s="7"/>
      <c r="N114" s="21"/>
      <c r="O114" s="21"/>
      <c r="P114" s="21"/>
      <c r="Q114" s="21"/>
      <c r="R114" s="21"/>
      <c r="S114" s="21"/>
      <c r="T114" s="21"/>
      <c r="U114" s="21"/>
      <c r="V114" s="21"/>
      <c r="W114" s="21"/>
      <c r="X114" s="21"/>
      <c r="Y114" s="21"/>
      <c r="Z114" s="21"/>
      <c r="AA114" s="21"/>
      <c r="AB114" s="21"/>
    </row>
    <row r="115" ht="15.75" customHeight="1">
      <c r="A115" s="65"/>
      <c r="B115" s="6"/>
      <c r="C115" s="6"/>
      <c r="D115" s="6"/>
      <c r="E115" s="7"/>
      <c r="F115" s="65"/>
      <c r="G115" s="6"/>
      <c r="H115" s="6"/>
      <c r="I115" s="7"/>
      <c r="J115" s="65"/>
      <c r="K115" s="6"/>
      <c r="L115" s="6"/>
      <c r="M115" s="7"/>
      <c r="N115" s="21"/>
      <c r="O115" s="21"/>
      <c r="P115" s="21"/>
      <c r="Q115" s="21"/>
      <c r="R115" s="21"/>
      <c r="S115" s="21"/>
      <c r="T115" s="21"/>
      <c r="U115" s="21"/>
      <c r="V115" s="21"/>
      <c r="W115" s="21"/>
      <c r="X115" s="21"/>
      <c r="Y115" s="21"/>
      <c r="Z115" s="21"/>
      <c r="AA115" s="21"/>
      <c r="AB115" s="21"/>
    </row>
    <row r="116" ht="15.75" customHeight="1">
      <c r="A116" s="150"/>
      <c r="B116" s="6"/>
      <c r="C116" s="6"/>
      <c r="D116" s="6"/>
      <c r="E116" s="6"/>
      <c r="F116" s="6"/>
      <c r="G116" s="6"/>
      <c r="H116" s="6"/>
      <c r="I116" s="6"/>
      <c r="J116" s="6"/>
      <c r="K116" s="6"/>
      <c r="L116" s="6"/>
      <c r="M116" s="7"/>
      <c r="N116" s="21"/>
      <c r="O116" s="21"/>
      <c r="P116" s="21"/>
      <c r="Q116" s="21"/>
      <c r="R116" s="21"/>
      <c r="S116" s="21"/>
      <c r="T116" s="21"/>
      <c r="U116" s="21"/>
      <c r="V116" s="21"/>
      <c r="W116" s="21"/>
      <c r="X116" s="21"/>
      <c r="Y116" s="21"/>
      <c r="Z116" s="21"/>
      <c r="AA116" s="21"/>
      <c r="AB116" s="21"/>
    </row>
    <row r="117" ht="15.75" customHeight="1">
      <c r="A117" s="122" t="s">
        <v>217</v>
      </c>
      <c r="B117" s="6"/>
      <c r="C117" s="6"/>
      <c r="D117" s="6"/>
      <c r="E117" s="6"/>
      <c r="F117" s="6"/>
      <c r="G117" s="6"/>
      <c r="H117" s="6"/>
      <c r="I117" s="6"/>
      <c r="J117" s="6"/>
      <c r="K117" s="6"/>
      <c r="L117" s="6"/>
      <c r="M117" s="7"/>
    </row>
    <row r="118" ht="15.75" customHeight="1">
      <c r="A118" s="152" t="s">
        <v>96</v>
      </c>
      <c r="B118" s="98"/>
      <c r="C118" s="153"/>
      <c r="D118" s="154" t="s">
        <v>218</v>
      </c>
      <c r="E118" s="130"/>
      <c r="F118" s="155" t="s">
        <v>219</v>
      </c>
      <c r="G118" s="132"/>
      <c r="H118" s="156" t="s">
        <v>92</v>
      </c>
      <c r="I118" s="153"/>
      <c r="J118" s="154" t="s">
        <v>220</v>
      </c>
      <c r="K118" s="130"/>
      <c r="L118" s="155" t="s">
        <v>100</v>
      </c>
      <c r="M118" s="132"/>
    </row>
    <row r="119" ht="15.75" customHeight="1">
      <c r="A119" s="157" t="s">
        <v>221</v>
      </c>
      <c r="B119" s="6"/>
      <c r="C119" s="7"/>
      <c r="D119" s="139">
        <v>20.0</v>
      </c>
      <c r="E119" s="7"/>
      <c r="F119" s="65">
        <v>8.0</v>
      </c>
      <c r="G119" s="17"/>
      <c r="H119" s="158">
        <f>3.2*F119</f>
        <v>25.6</v>
      </c>
      <c r="I119" s="7"/>
      <c r="J119" s="139">
        <v>32.0</v>
      </c>
      <c r="K119" s="7"/>
      <c r="L119" s="65"/>
      <c r="M119" s="17"/>
    </row>
    <row r="120" ht="15.75" customHeight="1">
      <c r="A120" s="73" t="s">
        <v>222</v>
      </c>
      <c r="B120" s="6"/>
      <c r="C120" s="7"/>
      <c r="D120" s="139">
        <v>20.0</v>
      </c>
      <c r="E120" s="7"/>
      <c r="F120" s="65">
        <v>4.0</v>
      </c>
      <c r="G120" s="17"/>
      <c r="H120" s="158">
        <f t="shared" ref="H120:H121" si="3">J109*F120</f>
        <v>12.8</v>
      </c>
      <c r="I120" s="7"/>
      <c r="J120" s="139">
        <v>25.0</v>
      </c>
      <c r="K120" s="7"/>
      <c r="L120" s="65"/>
      <c r="M120" s="17"/>
    </row>
    <row r="121" ht="15.75" customHeight="1">
      <c r="A121" s="73" t="s">
        <v>223</v>
      </c>
      <c r="B121" s="6"/>
      <c r="C121" s="7"/>
      <c r="D121" s="139">
        <v>20.0</v>
      </c>
      <c r="E121" s="7"/>
      <c r="F121" s="65">
        <v>4.0</v>
      </c>
      <c r="G121" s="17"/>
      <c r="H121" s="158">
        <f t="shared" si="3"/>
        <v>12.8</v>
      </c>
      <c r="I121" s="7"/>
      <c r="J121" s="139">
        <v>25.0</v>
      </c>
      <c r="K121" s="7"/>
      <c r="L121" s="65"/>
      <c r="M121" s="17"/>
    </row>
    <row r="122" ht="15.75" customHeight="1">
      <c r="A122" s="73"/>
      <c r="B122" s="6"/>
      <c r="C122" s="7"/>
      <c r="D122" s="139"/>
      <c r="E122" s="7"/>
      <c r="F122" s="65"/>
      <c r="G122" s="17"/>
      <c r="H122" s="158">
        <f t="shared" ref="H122:H130" si="4">3.2*F122</f>
        <v>0</v>
      </c>
      <c r="I122" s="7"/>
      <c r="J122" s="139"/>
      <c r="K122" s="7"/>
      <c r="L122" s="65"/>
      <c r="M122" s="17"/>
    </row>
    <row r="123" ht="15.75" customHeight="1">
      <c r="A123" s="73"/>
      <c r="B123" s="6"/>
      <c r="C123" s="7"/>
      <c r="D123" s="139"/>
      <c r="E123" s="7"/>
      <c r="F123" s="65"/>
      <c r="G123" s="17"/>
      <c r="H123" s="158">
        <f t="shared" si="4"/>
        <v>0</v>
      </c>
      <c r="I123" s="7"/>
      <c r="J123" s="139"/>
      <c r="K123" s="7"/>
      <c r="L123" s="65"/>
      <c r="M123" s="17"/>
    </row>
    <row r="124" ht="15.75" customHeight="1">
      <c r="A124" s="73"/>
      <c r="B124" s="6"/>
      <c r="C124" s="7"/>
      <c r="D124" s="139"/>
      <c r="E124" s="7"/>
      <c r="F124" s="65"/>
      <c r="G124" s="17"/>
      <c r="H124" s="158">
        <f t="shared" si="4"/>
        <v>0</v>
      </c>
      <c r="I124" s="7"/>
      <c r="J124" s="139"/>
      <c r="K124" s="7"/>
      <c r="L124" s="65"/>
      <c r="M124" s="17"/>
    </row>
    <row r="125" ht="15.75" customHeight="1">
      <c r="A125" s="73"/>
      <c r="B125" s="6"/>
      <c r="C125" s="7"/>
      <c r="D125" s="139"/>
      <c r="E125" s="7"/>
      <c r="F125" s="65"/>
      <c r="G125" s="17"/>
      <c r="H125" s="158">
        <f t="shared" si="4"/>
        <v>0</v>
      </c>
      <c r="I125" s="7"/>
      <c r="J125" s="139"/>
      <c r="K125" s="7"/>
      <c r="L125" s="65"/>
      <c r="M125" s="17"/>
    </row>
    <row r="126" ht="15.75" customHeight="1">
      <c r="A126" s="73"/>
      <c r="B126" s="6"/>
      <c r="C126" s="7"/>
      <c r="D126" s="139"/>
      <c r="E126" s="7"/>
      <c r="F126" s="65"/>
      <c r="G126" s="17"/>
      <c r="H126" s="158">
        <f t="shared" si="4"/>
        <v>0</v>
      </c>
      <c r="I126" s="7"/>
      <c r="J126" s="139"/>
      <c r="K126" s="7"/>
      <c r="L126" s="65"/>
      <c r="M126" s="17"/>
    </row>
    <row r="127" ht="15.75" customHeight="1">
      <c r="A127" s="73"/>
      <c r="B127" s="6"/>
      <c r="C127" s="7"/>
      <c r="D127" s="139"/>
      <c r="E127" s="7"/>
      <c r="F127" s="65"/>
      <c r="G127" s="17"/>
      <c r="H127" s="158">
        <f t="shared" si="4"/>
        <v>0</v>
      </c>
      <c r="I127" s="7"/>
      <c r="J127" s="139"/>
      <c r="K127" s="7"/>
      <c r="L127" s="65"/>
      <c r="M127" s="17"/>
    </row>
    <row r="128" ht="15.75" customHeight="1">
      <c r="A128" s="73"/>
      <c r="B128" s="6"/>
      <c r="C128" s="7"/>
      <c r="D128" s="139"/>
      <c r="E128" s="7"/>
      <c r="F128" s="65"/>
      <c r="G128" s="17"/>
      <c r="H128" s="158">
        <f t="shared" si="4"/>
        <v>0</v>
      </c>
      <c r="I128" s="7"/>
      <c r="J128" s="139"/>
      <c r="K128" s="7"/>
      <c r="L128" s="65"/>
      <c r="M128" s="17"/>
    </row>
    <row r="129" ht="15.75" customHeight="1">
      <c r="A129" s="73"/>
      <c r="B129" s="6"/>
      <c r="C129" s="7"/>
      <c r="D129" s="139"/>
      <c r="E129" s="7"/>
      <c r="F129" s="65"/>
      <c r="G129" s="17"/>
      <c r="H129" s="158">
        <f t="shared" si="4"/>
        <v>0</v>
      </c>
      <c r="I129" s="7"/>
      <c r="J129" s="139"/>
      <c r="K129" s="7"/>
      <c r="L129" s="65"/>
      <c r="M129" s="17"/>
    </row>
    <row r="130" ht="15.75" customHeight="1">
      <c r="A130" s="73"/>
      <c r="B130" s="6"/>
      <c r="C130" s="7"/>
      <c r="D130" s="146"/>
      <c r="E130" s="147"/>
      <c r="F130" s="148"/>
      <c r="G130" s="115"/>
      <c r="H130" s="158">
        <f t="shared" si="4"/>
        <v>0</v>
      </c>
      <c r="I130" s="7"/>
      <c r="J130" s="146"/>
      <c r="K130" s="147"/>
      <c r="L130" s="148"/>
      <c r="M130" s="115"/>
    </row>
    <row r="131" ht="15.75" customHeight="1">
      <c r="A131" s="149"/>
      <c r="B131" s="9"/>
      <c r="C131" s="9"/>
      <c r="D131" s="9"/>
      <c r="E131" s="9"/>
      <c r="F131" s="9"/>
      <c r="G131" s="9"/>
      <c r="H131" s="9"/>
      <c r="I131" s="9"/>
      <c r="J131" s="9"/>
      <c r="K131" s="9"/>
      <c r="L131" s="9"/>
      <c r="M131" s="10"/>
    </row>
    <row r="132" ht="15.75" customHeight="1">
      <c r="A132" s="13"/>
      <c r="M132" s="14"/>
    </row>
    <row r="133" ht="15.75" customHeight="1">
      <c r="A133" s="13"/>
      <c r="M133" s="14"/>
    </row>
    <row r="134" ht="15.75" customHeight="1">
      <c r="A134" s="13"/>
      <c r="M134" s="14"/>
    </row>
    <row r="135" ht="15.75" customHeight="1">
      <c r="A135" s="13"/>
      <c r="M135" s="14"/>
    </row>
    <row r="136" ht="15.75" customHeight="1">
      <c r="A136" s="13"/>
      <c r="M136" s="14"/>
    </row>
    <row r="137" ht="15.75" customHeight="1">
      <c r="A137" s="13"/>
      <c r="M137" s="14"/>
    </row>
    <row r="138" ht="15.75" customHeight="1">
      <c r="A138" s="13"/>
      <c r="M138" s="14"/>
    </row>
    <row r="139" ht="15.75" customHeight="1">
      <c r="A139" s="13"/>
      <c r="M139" s="14"/>
    </row>
    <row r="140" ht="15.75" customHeight="1">
      <c r="A140" s="13"/>
      <c r="M140" s="14"/>
    </row>
    <row r="141" ht="15.75" customHeight="1">
      <c r="A141" s="13"/>
      <c r="M141" s="14"/>
    </row>
    <row r="142" ht="15.75" customHeight="1">
      <c r="A142" s="13"/>
      <c r="M142" s="14"/>
    </row>
    <row r="143" ht="15.75" customHeight="1">
      <c r="A143" s="13"/>
      <c r="M143" s="14"/>
    </row>
    <row r="144" ht="15.75" customHeight="1">
      <c r="A144" s="13"/>
      <c r="M144" s="14"/>
    </row>
    <row r="145" ht="15.75" customHeight="1">
      <c r="A145" s="13"/>
      <c r="M145" s="14"/>
    </row>
    <row r="146" ht="15.75" customHeight="1">
      <c r="A146" s="13"/>
      <c r="M146" s="14"/>
    </row>
    <row r="147" ht="15.75" customHeight="1">
      <c r="A147" s="13"/>
      <c r="M147" s="14"/>
    </row>
    <row r="148" ht="15.75" customHeight="1">
      <c r="A148" s="13"/>
      <c r="M148" s="14"/>
    </row>
    <row r="149" ht="15.75" customHeight="1">
      <c r="A149" s="13"/>
      <c r="M149" s="14"/>
    </row>
    <row r="150" ht="15.75" customHeight="1">
      <c r="A150" s="13"/>
      <c r="M150" s="14"/>
    </row>
    <row r="151" ht="15.75" customHeight="1">
      <c r="A151" s="13"/>
      <c r="M151" s="14"/>
    </row>
    <row r="152" ht="15.75" customHeight="1">
      <c r="A152" s="13"/>
      <c r="M152" s="14"/>
    </row>
    <row r="153" ht="15.75" customHeight="1">
      <c r="A153" s="13"/>
      <c r="M153" s="14"/>
    </row>
    <row r="154" ht="15.75" customHeight="1">
      <c r="A154" s="13"/>
      <c r="M154" s="14"/>
    </row>
    <row r="155" ht="15.75" customHeight="1">
      <c r="A155" s="13"/>
      <c r="M155" s="14"/>
    </row>
    <row r="156" ht="15.75" customHeight="1">
      <c r="A156" s="13"/>
      <c r="M156" s="14"/>
    </row>
    <row r="157" ht="15.75" customHeight="1">
      <c r="A157" s="13"/>
      <c r="M157" s="14"/>
    </row>
    <row r="158" ht="15.75" customHeight="1">
      <c r="A158" s="13"/>
      <c r="M158" s="14"/>
    </row>
    <row r="159" ht="15.75" customHeight="1">
      <c r="A159" s="13"/>
      <c r="M159" s="14"/>
    </row>
    <row r="160" ht="15.75" customHeight="1">
      <c r="A160" s="18"/>
      <c r="B160" s="19"/>
      <c r="C160" s="19"/>
      <c r="D160" s="19"/>
      <c r="E160" s="19"/>
      <c r="F160" s="19"/>
      <c r="G160" s="19"/>
      <c r="H160" s="19"/>
      <c r="I160" s="19"/>
      <c r="J160" s="19"/>
      <c r="K160" s="19"/>
      <c r="L160" s="19"/>
      <c r="M160" s="20"/>
    </row>
    <row r="161" ht="49.5" customHeight="1">
      <c r="A161" s="24"/>
      <c r="B161" s="6"/>
      <c r="C161" s="6"/>
      <c r="D161" s="6"/>
      <c r="E161" s="6"/>
      <c r="F161" s="6"/>
      <c r="G161" s="6"/>
      <c r="H161" s="6"/>
      <c r="I161" s="6"/>
      <c r="J161" s="6"/>
      <c r="K161" s="6"/>
      <c r="L161" s="6"/>
      <c r="M161" s="7"/>
    </row>
    <row r="162">
      <c r="A162" s="159" t="s">
        <v>224</v>
      </c>
      <c r="B162" s="106"/>
      <c r="C162" s="106"/>
      <c r="D162" s="106"/>
      <c r="E162" s="106"/>
      <c r="F162" s="106"/>
      <c r="G162" s="106"/>
      <c r="H162" s="106"/>
      <c r="I162" s="106"/>
      <c r="J162" s="106"/>
      <c r="K162" s="106"/>
      <c r="L162" s="106"/>
      <c r="M162" s="107"/>
    </row>
    <row r="163" ht="15.75" customHeight="1">
      <c r="A163" s="149"/>
      <c r="B163" s="9"/>
      <c r="C163" s="9"/>
      <c r="D163" s="9"/>
      <c r="E163" s="9"/>
      <c r="F163" s="9"/>
      <c r="G163" s="9"/>
      <c r="H163" s="9"/>
      <c r="I163" s="9"/>
      <c r="J163" s="9"/>
      <c r="K163" s="9"/>
      <c r="L163" s="9"/>
      <c r="M163" s="10"/>
    </row>
    <row r="164" ht="15.75" customHeight="1">
      <c r="A164" s="13"/>
      <c r="M164" s="14"/>
    </row>
    <row r="165" ht="15.75" customHeight="1">
      <c r="A165" s="13"/>
      <c r="M165" s="14"/>
    </row>
    <row r="166" ht="15.75" customHeight="1">
      <c r="A166" s="13"/>
      <c r="M166" s="14"/>
    </row>
    <row r="167" ht="15.75" customHeight="1">
      <c r="A167" s="13"/>
      <c r="M167" s="14"/>
    </row>
    <row r="168" ht="15.75" customHeight="1">
      <c r="A168" s="13"/>
      <c r="M168" s="14"/>
    </row>
    <row r="169" ht="15.75" customHeight="1">
      <c r="A169" s="13"/>
      <c r="M169" s="14"/>
    </row>
    <row r="170" ht="15.75" customHeight="1">
      <c r="A170" s="13"/>
      <c r="M170" s="14"/>
    </row>
    <row r="171" ht="15.75" customHeight="1">
      <c r="A171" s="13"/>
      <c r="M171" s="14"/>
    </row>
    <row r="172" ht="15.75" customHeight="1">
      <c r="A172" s="13"/>
      <c r="M172" s="14"/>
    </row>
    <row r="173" ht="15.75" customHeight="1">
      <c r="A173" s="13"/>
      <c r="M173" s="14"/>
    </row>
    <row r="174" ht="15.75" customHeight="1">
      <c r="A174" s="13"/>
      <c r="M174" s="14"/>
    </row>
    <row r="175" ht="15.75" customHeight="1">
      <c r="A175" s="13"/>
      <c r="M175" s="14"/>
    </row>
    <row r="176" ht="15.75" customHeight="1">
      <c r="A176" s="13"/>
      <c r="M176" s="14"/>
    </row>
    <row r="177" ht="15.75" customHeight="1">
      <c r="A177" s="13"/>
      <c r="M177" s="14"/>
    </row>
    <row r="178" ht="15.75" customHeight="1">
      <c r="A178" s="13"/>
      <c r="M178" s="14"/>
    </row>
    <row r="179" ht="15.75" customHeight="1">
      <c r="A179" s="13"/>
      <c r="M179" s="14"/>
    </row>
    <row r="180" ht="15.75" customHeight="1">
      <c r="A180" s="13"/>
      <c r="M180" s="14"/>
    </row>
    <row r="181" ht="15.75" customHeight="1">
      <c r="A181" s="13"/>
      <c r="M181" s="14"/>
    </row>
    <row r="182" ht="15.75" customHeight="1">
      <c r="A182" s="13"/>
      <c r="M182" s="14"/>
    </row>
    <row r="183" ht="15.75" customHeight="1">
      <c r="A183" s="13"/>
      <c r="M183" s="14"/>
    </row>
    <row r="184" ht="15.75" customHeight="1">
      <c r="A184" s="13"/>
      <c r="M184" s="14"/>
    </row>
    <row r="185" ht="15.75" customHeight="1">
      <c r="A185" s="13"/>
      <c r="M185" s="14"/>
    </row>
    <row r="186" ht="15.75" customHeight="1">
      <c r="A186" s="13"/>
      <c r="M186" s="14"/>
    </row>
    <row r="187" ht="15.75" customHeight="1">
      <c r="A187" s="18"/>
      <c r="B187" s="19"/>
      <c r="C187" s="19"/>
      <c r="D187" s="19"/>
      <c r="E187" s="19"/>
      <c r="F187" s="19"/>
      <c r="G187" s="19"/>
      <c r="H187" s="19"/>
      <c r="I187" s="19"/>
      <c r="J187" s="19"/>
      <c r="K187" s="19"/>
      <c r="L187" s="19"/>
      <c r="M187" s="20"/>
    </row>
    <row r="188" ht="15.75" customHeight="1">
      <c r="A188" s="160" t="s">
        <v>225</v>
      </c>
      <c r="B188" s="6"/>
      <c r="C188" s="6"/>
      <c r="D188" s="6"/>
      <c r="E188" s="6"/>
      <c r="F188" s="6"/>
      <c r="G188" s="6"/>
      <c r="H188" s="6"/>
      <c r="I188" s="6"/>
      <c r="J188" s="6"/>
      <c r="K188" s="6"/>
      <c r="L188" s="6"/>
      <c r="M188" s="7"/>
    </row>
    <row r="189">
      <c r="A189" s="118" t="s">
        <v>226</v>
      </c>
      <c r="B189" s="6"/>
      <c r="C189" s="6"/>
      <c r="D189" s="6"/>
      <c r="E189" s="6"/>
      <c r="F189" s="6"/>
      <c r="G189" s="6"/>
      <c r="H189" s="6"/>
      <c r="I189" s="6"/>
      <c r="J189" s="6"/>
      <c r="K189" s="6"/>
      <c r="L189" s="6"/>
      <c r="M189" s="7"/>
      <c r="N189" s="21"/>
      <c r="O189" s="21"/>
      <c r="P189" s="21"/>
      <c r="Q189" s="21"/>
      <c r="R189" s="21"/>
      <c r="S189" s="21"/>
      <c r="T189" s="21"/>
      <c r="U189" s="21"/>
      <c r="V189" s="21"/>
      <c r="W189" s="21"/>
      <c r="X189" s="21"/>
      <c r="Y189" s="21"/>
      <c r="Z189" s="21"/>
      <c r="AA189" s="21"/>
      <c r="AB189" s="21"/>
    </row>
    <row r="190" ht="15.75" customHeight="1">
      <c r="A190" s="122" t="s">
        <v>227</v>
      </c>
      <c r="B190" s="6"/>
      <c r="C190" s="6"/>
      <c r="D190" s="6"/>
      <c r="E190" s="6"/>
      <c r="F190" s="6"/>
      <c r="G190" s="6"/>
      <c r="H190" s="6"/>
      <c r="I190" s="6"/>
      <c r="J190" s="6"/>
      <c r="K190" s="6"/>
      <c r="L190" s="6"/>
      <c r="M190" s="7"/>
      <c r="N190" s="21"/>
      <c r="O190" s="21"/>
      <c r="P190" s="21"/>
      <c r="Q190" s="21"/>
      <c r="R190" s="21"/>
      <c r="S190" s="21"/>
      <c r="T190" s="21"/>
      <c r="U190" s="21"/>
      <c r="V190" s="21"/>
      <c r="W190" s="21"/>
      <c r="X190" s="21"/>
      <c r="Y190" s="21"/>
      <c r="Z190" s="21"/>
      <c r="AA190" s="21"/>
      <c r="AB190" s="21"/>
    </row>
    <row r="191" ht="15.75" customHeight="1">
      <c r="A191" s="56" t="s">
        <v>190</v>
      </c>
      <c r="B191" s="6"/>
      <c r="C191" s="6"/>
      <c r="D191" s="6"/>
      <c r="E191" s="7"/>
      <c r="F191" s="56" t="s">
        <v>191</v>
      </c>
      <c r="G191" s="6"/>
      <c r="H191" s="6"/>
      <c r="I191" s="7"/>
      <c r="J191" s="63" t="s">
        <v>192</v>
      </c>
      <c r="K191" s="6"/>
      <c r="L191" s="6"/>
      <c r="M191" s="7"/>
      <c r="N191" s="21"/>
      <c r="O191" s="21"/>
      <c r="P191" s="21"/>
      <c r="Q191" s="21"/>
      <c r="R191" s="21"/>
      <c r="S191" s="21"/>
      <c r="T191" s="21"/>
      <c r="U191" s="21"/>
      <c r="V191" s="21"/>
      <c r="W191" s="21"/>
      <c r="X191" s="21"/>
      <c r="Y191" s="21"/>
      <c r="Z191" s="21"/>
      <c r="AA191" s="21"/>
      <c r="AB191" s="21"/>
    </row>
    <row r="192" ht="15.75" customHeight="1">
      <c r="A192" s="52" t="s">
        <v>228</v>
      </c>
      <c r="B192" s="6"/>
      <c r="C192" s="6"/>
      <c r="D192" s="6"/>
      <c r="E192" s="7"/>
      <c r="F192" s="65">
        <v>4.0</v>
      </c>
      <c r="G192" s="6"/>
      <c r="H192" s="6"/>
      <c r="I192" s="7"/>
      <c r="J192" s="161">
        <v>2.1</v>
      </c>
      <c r="K192" s="6"/>
      <c r="L192" s="6"/>
      <c r="M192" s="7"/>
      <c r="N192" s="21"/>
      <c r="O192" s="21"/>
      <c r="P192" s="21"/>
      <c r="Q192" s="21"/>
      <c r="R192" s="21"/>
      <c r="S192" s="21"/>
      <c r="T192" s="21"/>
      <c r="U192" s="21"/>
      <c r="V192" s="21"/>
      <c r="W192" s="21"/>
      <c r="X192" s="21"/>
      <c r="Y192" s="21"/>
      <c r="Z192" s="21"/>
      <c r="AA192" s="21"/>
      <c r="AB192" s="21"/>
    </row>
    <row r="193" ht="15.75" customHeight="1">
      <c r="A193" s="52" t="s">
        <v>229</v>
      </c>
      <c r="B193" s="6"/>
      <c r="C193" s="6"/>
      <c r="D193" s="6"/>
      <c r="E193" s="7"/>
      <c r="F193" s="64">
        <v>4.0</v>
      </c>
      <c r="G193" s="6"/>
      <c r="H193" s="6"/>
      <c r="I193" s="7"/>
      <c r="J193" s="161">
        <v>2.3</v>
      </c>
      <c r="K193" s="6"/>
      <c r="L193" s="6"/>
      <c r="M193" s="7"/>
      <c r="N193" s="21"/>
      <c r="O193" s="21"/>
      <c r="P193" s="21"/>
      <c r="Q193" s="21"/>
      <c r="R193" s="21"/>
      <c r="S193" s="21"/>
      <c r="T193" s="21"/>
      <c r="U193" s="21"/>
      <c r="V193" s="21"/>
      <c r="W193" s="21"/>
      <c r="X193" s="21"/>
      <c r="Y193" s="21"/>
      <c r="Z193" s="21"/>
      <c r="AA193" s="21"/>
      <c r="AB193" s="21"/>
    </row>
    <row r="194" ht="15.75" customHeight="1">
      <c r="A194" s="162" t="s">
        <v>230</v>
      </c>
      <c r="B194" s="6"/>
      <c r="C194" s="6"/>
      <c r="D194" s="6"/>
      <c r="E194" s="7"/>
      <c r="F194" s="64">
        <v>1.0</v>
      </c>
      <c r="G194" s="6"/>
      <c r="H194" s="6"/>
      <c r="I194" s="7"/>
      <c r="J194" s="163">
        <f>400000/I5</f>
        <v>43.01075269</v>
      </c>
      <c r="K194" s="6"/>
      <c r="L194" s="6"/>
      <c r="M194" s="7"/>
      <c r="N194" s="21"/>
      <c r="O194" s="21"/>
      <c r="P194" s="21"/>
      <c r="Q194" s="21"/>
      <c r="R194" s="21"/>
      <c r="S194" s="21"/>
      <c r="T194" s="21"/>
      <c r="U194" s="21"/>
      <c r="V194" s="21"/>
      <c r="W194" s="21"/>
      <c r="X194" s="21"/>
      <c r="Y194" s="21"/>
      <c r="Z194" s="21"/>
      <c r="AA194" s="21"/>
      <c r="AB194" s="21"/>
    </row>
    <row r="195" ht="15.75" customHeight="1">
      <c r="A195" s="65"/>
      <c r="B195" s="6"/>
      <c r="C195" s="6"/>
      <c r="D195" s="6"/>
      <c r="E195" s="7"/>
      <c r="F195" s="65"/>
      <c r="G195" s="6"/>
      <c r="H195" s="6"/>
      <c r="I195" s="7"/>
      <c r="J195" s="53"/>
      <c r="K195" s="6"/>
      <c r="L195" s="6"/>
      <c r="M195" s="7"/>
      <c r="N195" s="21"/>
      <c r="O195" s="21"/>
      <c r="P195" s="21"/>
      <c r="Q195" s="21"/>
      <c r="R195" s="21"/>
      <c r="S195" s="21"/>
      <c r="T195" s="21"/>
      <c r="U195" s="21"/>
      <c r="V195" s="21"/>
      <c r="W195" s="21"/>
      <c r="X195" s="21"/>
      <c r="Y195" s="21"/>
      <c r="Z195" s="21"/>
      <c r="AA195" s="21"/>
      <c r="AB195" s="21"/>
    </row>
    <row r="196" ht="15.75" customHeight="1">
      <c r="A196" s="65"/>
      <c r="B196" s="6"/>
      <c r="C196" s="6"/>
      <c r="D196" s="6"/>
      <c r="E196" s="7"/>
      <c r="F196" s="65"/>
      <c r="G196" s="6"/>
      <c r="H196" s="6"/>
      <c r="I196" s="7"/>
      <c r="J196" s="53"/>
      <c r="K196" s="6"/>
      <c r="L196" s="6"/>
      <c r="M196" s="7"/>
      <c r="N196" s="21"/>
      <c r="O196" s="21"/>
      <c r="P196" s="21"/>
      <c r="Q196" s="21"/>
      <c r="R196" s="21"/>
      <c r="S196" s="21"/>
      <c r="T196" s="21"/>
      <c r="U196" s="21"/>
      <c r="V196" s="21"/>
      <c r="W196" s="21"/>
      <c r="X196" s="21"/>
      <c r="Y196" s="21"/>
      <c r="Z196" s="21"/>
      <c r="AA196" s="21"/>
      <c r="AB196" s="21"/>
    </row>
    <row r="197" ht="15.75" customHeight="1">
      <c r="A197" s="65"/>
      <c r="B197" s="6"/>
      <c r="C197" s="6"/>
      <c r="D197" s="6"/>
      <c r="E197" s="7"/>
      <c r="F197" s="65"/>
      <c r="G197" s="6"/>
      <c r="H197" s="6"/>
      <c r="I197" s="7"/>
      <c r="J197" s="53"/>
      <c r="K197" s="6"/>
      <c r="L197" s="6"/>
      <c r="M197" s="7"/>
      <c r="N197" s="21"/>
      <c r="O197" s="21"/>
      <c r="P197" s="21"/>
      <c r="Q197" s="21"/>
      <c r="R197" s="21"/>
      <c r="S197" s="21"/>
      <c r="T197" s="21"/>
      <c r="U197" s="21"/>
      <c r="V197" s="21"/>
      <c r="W197" s="21"/>
      <c r="X197" s="21"/>
      <c r="Y197" s="21"/>
      <c r="Z197" s="21"/>
      <c r="AA197" s="21"/>
      <c r="AB197" s="21"/>
    </row>
    <row r="198" ht="15.75" customHeight="1">
      <c r="A198" s="65"/>
      <c r="B198" s="6"/>
      <c r="C198" s="6"/>
      <c r="D198" s="6"/>
      <c r="E198" s="7"/>
      <c r="F198" s="65"/>
      <c r="G198" s="6"/>
      <c r="H198" s="6"/>
      <c r="I198" s="7"/>
      <c r="J198" s="164"/>
      <c r="K198" s="6"/>
      <c r="L198" s="6"/>
      <c r="M198" s="7"/>
      <c r="N198" s="21"/>
      <c r="O198" s="21"/>
      <c r="P198" s="21"/>
      <c r="Q198" s="21"/>
      <c r="R198" s="21"/>
      <c r="S198" s="21"/>
      <c r="T198" s="21"/>
      <c r="U198" s="21"/>
      <c r="V198" s="21"/>
      <c r="W198" s="21"/>
      <c r="X198" s="21"/>
      <c r="Y198" s="21"/>
      <c r="Z198" s="21"/>
      <c r="AA198" s="21"/>
      <c r="AB198" s="21"/>
    </row>
    <row r="199" ht="15.75" customHeight="1">
      <c r="A199" s="165"/>
      <c r="B199" s="6"/>
      <c r="C199" s="6"/>
      <c r="D199" s="6"/>
      <c r="E199" s="6"/>
      <c r="F199" s="6"/>
      <c r="G199" s="6"/>
      <c r="H199" s="6"/>
      <c r="I199" s="6"/>
      <c r="J199" s="6"/>
      <c r="K199" s="6"/>
      <c r="L199" s="6"/>
      <c r="M199" s="7"/>
      <c r="N199" s="21"/>
      <c r="O199" s="21"/>
      <c r="P199" s="21"/>
      <c r="Q199" s="21"/>
      <c r="R199" s="21"/>
      <c r="S199" s="21"/>
      <c r="T199" s="21"/>
      <c r="U199" s="21"/>
      <c r="V199" s="21"/>
      <c r="W199" s="21"/>
      <c r="X199" s="21"/>
      <c r="Y199" s="21"/>
      <c r="Z199" s="21"/>
      <c r="AA199" s="21"/>
      <c r="AB199" s="21"/>
    </row>
    <row r="200" ht="15.75" customHeight="1">
      <c r="A200" s="122" t="s">
        <v>231</v>
      </c>
      <c r="B200" s="6"/>
      <c r="C200" s="6"/>
      <c r="D200" s="6"/>
      <c r="E200" s="6"/>
      <c r="F200" s="6"/>
      <c r="G200" s="6"/>
      <c r="H200" s="6"/>
      <c r="I200" s="6"/>
      <c r="J200" s="6"/>
      <c r="K200" s="6"/>
      <c r="L200" s="6"/>
      <c r="M200" s="7"/>
    </row>
    <row r="201">
      <c r="A201" s="11" t="s">
        <v>96</v>
      </c>
      <c r="B201" s="9"/>
      <c r="C201" s="10"/>
      <c r="D201" s="151" t="s">
        <v>232</v>
      </c>
      <c r="E201" s="6"/>
      <c r="F201" s="6"/>
      <c r="G201" s="7"/>
      <c r="H201" s="166" t="s">
        <v>233</v>
      </c>
      <c r="I201" s="63" t="s">
        <v>234</v>
      </c>
      <c r="J201" s="81" t="s">
        <v>235</v>
      </c>
      <c r="K201" s="9"/>
      <c r="L201" s="9"/>
      <c r="M201" s="10"/>
    </row>
    <row r="202">
      <c r="A202" s="167"/>
      <c r="B202" s="168"/>
      <c r="C202" s="169"/>
      <c r="D202" s="170" t="s">
        <v>218</v>
      </c>
      <c r="E202" s="170" t="s">
        <v>219</v>
      </c>
      <c r="F202" s="166" t="s">
        <v>236</v>
      </c>
      <c r="G202" s="166" t="s">
        <v>237</v>
      </c>
      <c r="H202" s="166" t="s">
        <v>238</v>
      </c>
      <c r="I202" s="151" t="s">
        <v>239</v>
      </c>
      <c r="J202" s="171" t="s">
        <v>205</v>
      </c>
      <c r="K202" s="153"/>
      <c r="L202" s="171" t="s">
        <v>206</v>
      </c>
      <c r="M202" s="153"/>
    </row>
    <row r="203" ht="15.75" customHeight="1">
      <c r="A203" s="172" t="s">
        <v>240</v>
      </c>
      <c r="B203" s="6"/>
      <c r="C203" s="7"/>
      <c r="D203" s="173">
        <v>20.0</v>
      </c>
      <c r="E203" s="174">
        <f>8</f>
        <v>8</v>
      </c>
      <c r="F203" s="175">
        <v>32.0</v>
      </c>
      <c r="G203" s="175" t="s">
        <v>241</v>
      </c>
      <c r="H203" s="176">
        <v>11.19</v>
      </c>
      <c r="I203" s="177">
        <f>H203+J194</f>
        <v>54.20075269</v>
      </c>
      <c r="J203" s="64">
        <v>63.0</v>
      </c>
      <c r="K203" s="7"/>
      <c r="L203" s="64" t="s">
        <v>242</v>
      </c>
      <c r="M203" s="7"/>
    </row>
    <row r="204" ht="15.75" customHeight="1">
      <c r="A204" s="178" t="s">
        <v>243</v>
      </c>
      <c r="B204" s="6"/>
      <c r="C204" s="7"/>
      <c r="D204" s="173">
        <v>19.0</v>
      </c>
      <c r="E204" s="179">
        <v>8.0</v>
      </c>
      <c r="F204" s="175">
        <v>32.0</v>
      </c>
      <c r="G204" s="175" t="s">
        <v>244</v>
      </c>
      <c r="H204" s="176">
        <v>11.19</v>
      </c>
      <c r="I204" s="180"/>
      <c r="J204" s="64"/>
      <c r="K204" s="7"/>
      <c r="L204" s="64"/>
      <c r="M204" s="7"/>
    </row>
    <row r="205" ht="15.75" customHeight="1">
      <c r="A205" s="181" t="s">
        <v>245</v>
      </c>
      <c r="B205" s="6"/>
      <c r="C205" s="7"/>
      <c r="D205" s="173">
        <v>19.0</v>
      </c>
      <c r="E205" s="65">
        <v>4.0</v>
      </c>
      <c r="F205" s="175">
        <v>25.0</v>
      </c>
      <c r="G205" s="175" t="s">
        <v>246</v>
      </c>
      <c r="H205" s="176">
        <v>6.405</v>
      </c>
      <c r="I205" s="182"/>
      <c r="J205" s="64"/>
      <c r="K205" s="7"/>
      <c r="L205" s="64"/>
      <c r="M205" s="7"/>
    </row>
    <row r="206" ht="15.75" customHeight="1">
      <c r="A206" s="178" t="s">
        <v>247</v>
      </c>
      <c r="B206" s="6"/>
      <c r="C206" s="7"/>
      <c r="D206" s="173">
        <v>19.0</v>
      </c>
      <c r="E206" s="65">
        <v>4.0</v>
      </c>
      <c r="F206" s="175">
        <v>25.0</v>
      </c>
      <c r="G206" s="175" t="s">
        <v>246</v>
      </c>
      <c r="H206" s="176">
        <v>6.405</v>
      </c>
      <c r="I206" s="182"/>
      <c r="J206" s="64"/>
      <c r="K206" s="7"/>
      <c r="L206" s="64"/>
      <c r="M206" s="7"/>
    </row>
    <row r="207" ht="15.75" customHeight="1">
      <c r="A207" s="181" t="s">
        <v>209</v>
      </c>
      <c r="B207" s="6"/>
      <c r="C207" s="7"/>
      <c r="D207" s="173">
        <v>20.0</v>
      </c>
      <c r="E207" s="64">
        <v>1.0</v>
      </c>
      <c r="F207" s="175">
        <v>63.0</v>
      </c>
      <c r="G207" s="175" t="s">
        <v>242</v>
      </c>
      <c r="H207" s="183">
        <f>J194</f>
        <v>43.01075269</v>
      </c>
      <c r="I207" s="184"/>
      <c r="J207" s="65"/>
      <c r="K207" s="7"/>
      <c r="L207" s="65"/>
      <c r="M207" s="7"/>
    </row>
    <row r="208" ht="15.75" customHeight="1">
      <c r="A208" s="73"/>
      <c r="B208" s="6"/>
      <c r="C208" s="7"/>
      <c r="D208" s="173"/>
      <c r="E208" s="65"/>
      <c r="F208" s="173"/>
      <c r="G208" s="173"/>
      <c r="H208" s="185">
        <f t="shared" ref="H208:H215" si="5">3.2*E208</f>
        <v>0</v>
      </c>
      <c r="I208" s="184"/>
      <c r="J208" s="65"/>
      <c r="K208" s="7"/>
      <c r="L208" s="65"/>
      <c r="M208" s="7"/>
    </row>
    <row r="209" ht="15.75" customHeight="1">
      <c r="A209" s="73"/>
      <c r="B209" s="6"/>
      <c r="C209" s="7"/>
      <c r="D209" s="173"/>
      <c r="E209" s="65"/>
      <c r="F209" s="173"/>
      <c r="G209" s="173"/>
      <c r="H209" s="185">
        <f t="shared" si="5"/>
        <v>0</v>
      </c>
      <c r="I209" s="184"/>
      <c r="J209" s="65"/>
      <c r="K209" s="7"/>
      <c r="L209" s="65"/>
      <c r="M209" s="7"/>
    </row>
    <row r="210" ht="15.75" customHeight="1">
      <c r="A210" s="73"/>
      <c r="B210" s="6"/>
      <c r="C210" s="7"/>
      <c r="D210" s="173"/>
      <c r="E210" s="65"/>
      <c r="F210" s="173"/>
      <c r="G210" s="173"/>
      <c r="H210" s="185">
        <f t="shared" si="5"/>
        <v>0</v>
      </c>
      <c r="I210" s="184"/>
      <c r="J210" s="65"/>
      <c r="K210" s="7"/>
      <c r="L210" s="65"/>
      <c r="M210" s="7"/>
    </row>
    <row r="211" ht="15.75" customHeight="1">
      <c r="A211" s="73"/>
      <c r="B211" s="6"/>
      <c r="C211" s="7"/>
      <c r="D211" s="173"/>
      <c r="E211" s="65"/>
      <c r="F211" s="173"/>
      <c r="G211" s="173"/>
      <c r="H211" s="185">
        <f t="shared" si="5"/>
        <v>0</v>
      </c>
      <c r="I211" s="184"/>
      <c r="J211" s="65"/>
      <c r="K211" s="7"/>
      <c r="L211" s="65"/>
      <c r="M211" s="7"/>
    </row>
    <row r="212" ht="15.75" customHeight="1">
      <c r="A212" s="73"/>
      <c r="B212" s="6"/>
      <c r="C212" s="7"/>
      <c r="D212" s="173"/>
      <c r="E212" s="65"/>
      <c r="F212" s="173"/>
      <c r="G212" s="173"/>
      <c r="H212" s="185">
        <f t="shared" si="5"/>
        <v>0</v>
      </c>
      <c r="I212" s="184"/>
      <c r="J212" s="65"/>
      <c r="K212" s="7"/>
      <c r="L212" s="65"/>
      <c r="M212" s="7"/>
    </row>
    <row r="213" ht="15.75" customHeight="1">
      <c r="A213" s="73"/>
      <c r="B213" s="6"/>
      <c r="C213" s="7"/>
      <c r="D213" s="173"/>
      <c r="E213" s="65"/>
      <c r="F213" s="173"/>
      <c r="G213" s="173"/>
      <c r="H213" s="185">
        <f t="shared" si="5"/>
        <v>0</v>
      </c>
      <c r="I213" s="184"/>
      <c r="J213" s="65"/>
      <c r="K213" s="7"/>
      <c r="L213" s="65"/>
      <c r="M213" s="7"/>
    </row>
    <row r="214" ht="15.75" customHeight="1">
      <c r="A214" s="73"/>
      <c r="B214" s="6"/>
      <c r="C214" s="7"/>
      <c r="D214" s="173"/>
      <c r="E214" s="65"/>
      <c r="F214" s="173"/>
      <c r="G214" s="173"/>
      <c r="H214" s="185">
        <f t="shared" si="5"/>
        <v>0</v>
      </c>
      <c r="I214" s="184"/>
      <c r="J214" s="65"/>
      <c r="K214" s="7"/>
      <c r="L214" s="65"/>
      <c r="M214" s="7"/>
    </row>
    <row r="215" ht="15.75" customHeight="1">
      <c r="A215" s="73"/>
      <c r="B215" s="6"/>
      <c r="C215" s="7"/>
      <c r="D215" s="173"/>
      <c r="E215" s="65"/>
      <c r="F215" s="173"/>
      <c r="G215" s="173"/>
      <c r="H215" s="185">
        <f t="shared" si="5"/>
        <v>0</v>
      </c>
      <c r="I215" s="184"/>
      <c r="J215" s="65"/>
      <c r="K215" s="7"/>
      <c r="L215" s="65"/>
      <c r="M215" s="7"/>
    </row>
    <row r="216" ht="15.75" customHeight="1">
      <c r="A216" s="149"/>
      <c r="B216" s="9"/>
      <c r="C216" s="9"/>
      <c r="D216" s="9"/>
      <c r="E216" s="9"/>
      <c r="F216" s="9"/>
      <c r="G216" s="9"/>
      <c r="H216" s="9"/>
      <c r="I216" s="9"/>
      <c r="J216" s="9"/>
      <c r="K216" s="9"/>
      <c r="L216" s="9"/>
      <c r="M216" s="10"/>
    </row>
    <row r="217" ht="15.75" customHeight="1">
      <c r="A217" s="13"/>
      <c r="M217" s="14"/>
    </row>
    <row r="218" ht="15.75" customHeight="1">
      <c r="A218" s="13"/>
      <c r="M218" s="14"/>
    </row>
    <row r="219" ht="15.75" customHeight="1">
      <c r="A219" s="13"/>
      <c r="M219" s="14"/>
    </row>
    <row r="220" ht="15.75" customHeight="1">
      <c r="A220" s="13"/>
      <c r="M220" s="14"/>
    </row>
    <row r="221" ht="15.75" customHeight="1">
      <c r="A221" s="13"/>
      <c r="M221" s="14"/>
    </row>
    <row r="222" ht="15.75" customHeight="1">
      <c r="A222" s="13"/>
      <c r="M222" s="14"/>
    </row>
    <row r="223" ht="15.75" customHeight="1">
      <c r="A223" s="13"/>
      <c r="M223" s="14"/>
    </row>
    <row r="224" ht="15.75" customHeight="1">
      <c r="A224" s="13"/>
      <c r="M224" s="14"/>
    </row>
    <row r="225" ht="15.75" customHeight="1">
      <c r="A225" s="13"/>
      <c r="M225" s="14"/>
    </row>
    <row r="226" ht="15.75" customHeight="1">
      <c r="A226" s="13"/>
      <c r="M226" s="14"/>
    </row>
    <row r="227" ht="15.75" customHeight="1">
      <c r="A227" s="13"/>
      <c r="M227" s="14"/>
    </row>
    <row r="228" ht="15.75" customHeight="1">
      <c r="A228" s="13"/>
      <c r="M228" s="14"/>
    </row>
    <row r="229" ht="15.75" customHeight="1">
      <c r="A229" s="13"/>
      <c r="M229" s="14"/>
    </row>
    <row r="230" ht="15.75" customHeight="1">
      <c r="A230" s="13"/>
      <c r="M230" s="14"/>
    </row>
    <row r="231" ht="15.75" customHeight="1">
      <c r="A231" s="13"/>
      <c r="M231" s="14"/>
    </row>
    <row r="232" ht="15.75" customHeight="1">
      <c r="A232" s="13"/>
      <c r="M232" s="14"/>
    </row>
    <row r="233" ht="15.75" customHeight="1">
      <c r="A233" s="13"/>
      <c r="M233" s="14"/>
    </row>
    <row r="234" ht="15.75" customHeight="1">
      <c r="A234" s="13"/>
      <c r="M234" s="14"/>
    </row>
    <row r="235" ht="15.75" customHeight="1">
      <c r="A235" s="13"/>
      <c r="M235" s="14"/>
    </row>
    <row r="236" ht="15.75" customHeight="1">
      <c r="A236" s="13"/>
      <c r="M236" s="14"/>
    </row>
    <row r="237" ht="15.75" customHeight="1">
      <c r="A237" s="13"/>
      <c r="M237" s="14"/>
    </row>
    <row r="238" ht="15.75" customHeight="1">
      <c r="A238" s="13"/>
      <c r="M238" s="14"/>
    </row>
    <row r="239" ht="15.75" customHeight="1">
      <c r="A239" s="13"/>
      <c r="M239" s="14"/>
    </row>
    <row r="240" ht="15.75" customHeight="1">
      <c r="A240" s="13"/>
      <c r="M240" s="14"/>
    </row>
    <row r="241" ht="15.75" customHeight="1">
      <c r="A241" s="13"/>
      <c r="M241" s="14"/>
    </row>
    <row r="242" ht="15.75" customHeight="1">
      <c r="A242" s="13"/>
      <c r="M242" s="14"/>
    </row>
    <row r="243" ht="15.75" customHeight="1">
      <c r="A243" s="18"/>
      <c r="B243" s="19"/>
      <c r="C243" s="19"/>
      <c r="D243" s="19"/>
      <c r="E243" s="19"/>
      <c r="F243" s="19"/>
      <c r="G243" s="19"/>
      <c r="H243" s="19"/>
      <c r="I243" s="19"/>
      <c r="J243" s="19"/>
      <c r="K243" s="19"/>
      <c r="L243" s="19"/>
      <c r="M243" s="20"/>
    </row>
    <row r="244" ht="15.75" customHeight="1">
      <c r="A244" s="24"/>
      <c r="B244" s="6"/>
      <c r="C244" s="6"/>
      <c r="D244" s="6"/>
      <c r="E244" s="6"/>
      <c r="F244" s="6"/>
      <c r="G244" s="6"/>
      <c r="H244" s="6"/>
      <c r="I244" s="6"/>
      <c r="J244" s="6"/>
      <c r="K244" s="6"/>
      <c r="L244" s="6"/>
      <c r="M244" s="7"/>
    </row>
    <row r="245" ht="15.75" customHeight="1">
      <c r="A245" s="149"/>
      <c r="B245" s="9"/>
      <c r="C245" s="9"/>
      <c r="D245" s="9"/>
      <c r="E245" s="9"/>
      <c r="F245" s="9"/>
      <c r="G245" s="9"/>
      <c r="H245" s="9"/>
      <c r="I245" s="9"/>
      <c r="J245" s="9"/>
      <c r="K245" s="9"/>
      <c r="L245" s="9"/>
      <c r="M245" s="10"/>
    </row>
    <row r="246" ht="15.75" customHeight="1">
      <c r="A246" s="13"/>
      <c r="M246" s="14"/>
    </row>
    <row r="247" ht="15.75" customHeight="1">
      <c r="A247" s="13"/>
      <c r="M247" s="14"/>
    </row>
    <row r="248" ht="15.75" customHeight="1">
      <c r="A248" s="13"/>
      <c r="M248" s="14"/>
    </row>
    <row r="249" ht="15.75" customHeight="1">
      <c r="A249" s="13"/>
      <c r="M249" s="14"/>
    </row>
    <row r="250" ht="15.75" customHeight="1">
      <c r="A250" s="13"/>
      <c r="M250" s="14"/>
    </row>
    <row r="251" ht="15.75" customHeight="1">
      <c r="A251" s="13"/>
      <c r="M251" s="14"/>
    </row>
    <row r="252" ht="15.75" customHeight="1">
      <c r="A252" s="13"/>
      <c r="M252" s="14"/>
    </row>
    <row r="253" ht="15.75" customHeight="1">
      <c r="A253" s="13"/>
      <c r="M253" s="14"/>
    </row>
    <row r="254" ht="15.75" customHeight="1">
      <c r="A254" s="13"/>
      <c r="M254" s="14"/>
    </row>
    <row r="255" ht="15.75" customHeight="1">
      <c r="A255" s="13"/>
      <c r="M255" s="14"/>
    </row>
    <row r="256" ht="15.75" customHeight="1">
      <c r="A256" s="13"/>
      <c r="M256" s="14"/>
    </row>
    <row r="257" ht="15.75" customHeight="1">
      <c r="A257" s="13"/>
      <c r="M257" s="14"/>
    </row>
    <row r="258" ht="15.75" customHeight="1">
      <c r="A258" s="13"/>
      <c r="M258" s="14"/>
    </row>
    <row r="259" ht="15.75" customHeight="1">
      <c r="A259" s="13"/>
      <c r="M259" s="14"/>
    </row>
    <row r="260" ht="15.75" customHeight="1">
      <c r="A260" s="13"/>
      <c r="M260" s="14"/>
    </row>
    <row r="261" ht="15.75" customHeight="1">
      <c r="A261" s="13"/>
      <c r="M261" s="14"/>
    </row>
    <row r="262" ht="15.75" customHeight="1">
      <c r="A262" s="13"/>
      <c r="M262" s="14"/>
    </row>
    <row r="263" ht="15.75" customHeight="1">
      <c r="A263" s="13"/>
      <c r="M263" s="14"/>
    </row>
    <row r="264" ht="15.75" customHeight="1">
      <c r="A264" s="13"/>
      <c r="M264" s="14"/>
    </row>
    <row r="265" ht="15.75" customHeight="1">
      <c r="A265" s="13"/>
      <c r="M265" s="14"/>
    </row>
    <row r="266" ht="15.75" customHeight="1">
      <c r="A266" s="13"/>
      <c r="M266" s="14"/>
    </row>
    <row r="267" ht="15.75" customHeight="1">
      <c r="A267" s="13"/>
      <c r="M267" s="14"/>
    </row>
    <row r="268" ht="15.75" customHeight="1">
      <c r="A268" s="13"/>
      <c r="M268" s="14"/>
    </row>
    <row r="269" ht="15.75" customHeight="1">
      <c r="A269" s="13"/>
      <c r="M269" s="14"/>
    </row>
    <row r="270" ht="15.75" customHeight="1">
      <c r="A270" s="13"/>
      <c r="M270" s="14"/>
    </row>
    <row r="271" ht="15.75" customHeight="1">
      <c r="A271" s="13"/>
      <c r="M271" s="14"/>
    </row>
    <row r="272" ht="15.75" customHeight="1">
      <c r="A272" s="13"/>
      <c r="M272" s="14"/>
    </row>
    <row r="273" ht="15.75" customHeight="1">
      <c r="A273" s="13"/>
      <c r="M273" s="14"/>
    </row>
    <row r="274" ht="15.75" customHeight="1">
      <c r="A274" s="13"/>
      <c r="M274" s="14"/>
    </row>
    <row r="275" ht="15.75" customHeight="1">
      <c r="A275" s="13"/>
      <c r="M275" s="14"/>
    </row>
    <row r="276" ht="15.75" customHeight="1">
      <c r="A276" s="13"/>
      <c r="M276" s="14"/>
    </row>
    <row r="277" ht="15.75" customHeight="1">
      <c r="A277" s="13"/>
      <c r="M277" s="14"/>
    </row>
    <row r="278" ht="15.75" customHeight="1">
      <c r="A278" s="13"/>
      <c r="M278" s="14"/>
    </row>
    <row r="279" ht="15.75" customHeight="1">
      <c r="A279" s="13"/>
      <c r="M279" s="14"/>
    </row>
    <row r="280" ht="15.75" customHeight="1">
      <c r="A280" s="13"/>
      <c r="M280" s="14"/>
    </row>
    <row r="281" ht="15.75" customHeight="1">
      <c r="A281" s="13"/>
      <c r="M281" s="14"/>
    </row>
    <row r="282" ht="15.75" customHeight="1">
      <c r="A282" s="13"/>
      <c r="M282" s="14"/>
    </row>
    <row r="283" ht="15.75" customHeight="1">
      <c r="A283" s="13"/>
      <c r="M283" s="14"/>
    </row>
    <row r="284" ht="15.75" customHeight="1">
      <c r="A284" s="13"/>
      <c r="M284" s="14"/>
    </row>
    <row r="285" ht="15.75" customHeight="1">
      <c r="A285" s="13"/>
      <c r="M285" s="14"/>
    </row>
    <row r="286" ht="15.75" customHeight="1">
      <c r="A286" s="13"/>
      <c r="M286" s="14"/>
    </row>
    <row r="287" ht="15.75" customHeight="1">
      <c r="A287" s="13"/>
      <c r="M287" s="14"/>
    </row>
    <row r="288" ht="15.75" customHeight="1">
      <c r="A288" s="13"/>
      <c r="M288" s="14"/>
    </row>
    <row r="289" ht="15.75" customHeight="1">
      <c r="A289" s="13"/>
      <c r="M289" s="14"/>
    </row>
    <row r="290" ht="15.75" customHeight="1">
      <c r="A290" s="13"/>
      <c r="M290" s="14"/>
    </row>
    <row r="291" ht="15.75" customHeight="1">
      <c r="A291" s="13"/>
      <c r="M291" s="14"/>
    </row>
    <row r="292" ht="15.75" hidden="1" customHeight="1">
      <c r="A292" s="13"/>
      <c r="M292" s="14"/>
    </row>
    <row r="293" ht="15.75" hidden="1" customHeight="1">
      <c r="A293" s="13"/>
      <c r="M293" s="14"/>
    </row>
    <row r="294" ht="15.75" customHeight="1">
      <c r="A294" s="18"/>
      <c r="B294" s="19"/>
      <c r="C294" s="19"/>
      <c r="D294" s="19"/>
      <c r="E294" s="19"/>
      <c r="F294" s="19"/>
      <c r="G294" s="19"/>
      <c r="H294" s="19"/>
      <c r="I294" s="19"/>
      <c r="J294" s="19"/>
      <c r="K294" s="19"/>
      <c r="L294" s="19"/>
      <c r="M294" s="20"/>
    </row>
    <row r="295" ht="15.75" customHeight="1">
      <c r="A295" s="24"/>
      <c r="B295" s="6"/>
      <c r="C295" s="6"/>
      <c r="D295" s="6"/>
      <c r="E295" s="6"/>
      <c r="F295" s="6"/>
      <c r="G295" s="6"/>
      <c r="H295" s="6"/>
      <c r="I295" s="6"/>
      <c r="J295" s="6"/>
      <c r="K295" s="6"/>
      <c r="L295" s="6"/>
      <c r="M295" s="7"/>
    </row>
    <row r="296">
      <c r="A296" s="186" t="s">
        <v>248</v>
      </c>
      <c r="B296" s="6"/>
      <c r="C296" s="6"/>
      <c r="D296" s="6"/>
      <c r="E296" s="6"/>
      <c r="F296" s="6"/>
      <c r="G296" s="6"/>
      <c r="H296" s="6"/>
      <c r="I296" s="6"/>
      <c r="J296" s="6"/>
      <c r="K296" s="6"/>
      <c r="L296" s="6"/>
      <c r="M296" s="7"/>
    </row>
    <row r="297" ht="15.75" customHeight="1">
      <c r="A297" s="24"/>
      <c r="B297" s="6"/>
      <c r="C297" s="6"/>
      <c r="D297" s="6"/>
      <c r="E297" s="6"/>
      <c r="F297" s="6"/>
      <c r="G297" s="6"/>
      <c r="H297" s="6"/>
      <c r="I297" s="6"/>
      <c r="J297" s="6"/>
      <c r="K297" s="6"/>
      <c r="L297" s="6"/>
      <c r="M297" s="7"/>
    </row>
    <row r="298" ht="15.75" customHeight="1">
      <c r="A298" s="160" t="s">
        <v>249</v>
      </c>
      <c r="B298" s="6"/>
      <c r="C298" s="6"/>
      <c r="D298" s="6"/>
      <c r="E298" s="6"/>
      <c r="F298" s="6"/>
      <c r="G298" s="6"/>
      <c r="H298" s="6"/>
      <c r="I298" s="6"/>
      <c r="J298" s="6"/>
      <c r="K298" s="6"/>
      <c r="L298" s="6"/>
      <c r="M298" s="7"/>
    </row>
    <row r="299" ht="50.25" customHeight="1">
      <c r="A299" s="118" t="s">
        <v>250</v>
      </c>
      <c r="B299" s="6"/>
      <c r="C299" s="6"/>
      <c r="D299" s="6"/>
      <c r="E299" s="6"/>
      <c r="F299" s="6"/>
      <c r="G299" s="6"/>
      <c r="H299" s="6"/>
      <c r="I299" s="6"/>
      <c r="J299" s="6"/>
      <c r="K299" s="6"/>
      <c r="L299" s="6"/>
      <c r="M299" s="7"/>
    </row>
    <row r="300">
      <c r="A300" s="56" t="s">
        <v>251</v>
      </c>
      <c r="B300" s="6"/>
      <c r="C300" s="7"/>
      <c r="D300" s="56" t="s">
        <v>252</v>
      </c>
      <c r="E300" s="7"/>
      <c r="F300" s="56" t="s">
        <v>92</v>
      </c>
      <c r="G300" s="7"/>
      <c r="H300" s="56" t="s">
        <v>253</v>
      </c>
      <c r="I300" s="6"/>
      <c r="J300" s="7"/>
      <c r="K300" s="187" t="s">
        <v>254</v>
      </c>
      <c r="L300" s="6"/>
      <c r="M300" s="7"/>
    </row>
    <row r="301" ht="15.75" customHeight="1">
      <c r="A301" s="188" t="str">
        <f>'Viv.A PH'!A7</f>
        <v>VIVIENDA UNIFAMILIAR A</v>
      </c>
      <c r="B301" s="6"/>
      <c r="C301" s="7"/>
      <c r="D301" s="189"/>
      <c r="E301" s="7"/>
      <c r="F301" s="190">
        <f>'Viv.A PH'!C285</f>
        <v>0</v>
      </c>
      <c r="G301" s="7"/>
      <c r="H301" s="191">
        <f>D301*F301+D302*F302+D303*F303+D304*F304+D305*F305+D306*F306+D307*F307</f>
        <v>0</v>
      </c>
      <c r="I301" s="9"/>
      <c r="J301" s="10"/>
      <c r="K301" s="192"/>
      <c r="L301" s="9"/>
      <c r="M301" s="10"/>
    </row>
    <row r="302" ht="15.75" customHeight="1">
      <c r="A302" s="188" t="str">
        <f>'Viv.B PH'!A7</f>
        <v>VIVIENDA UNIFAMILIAR B</v>
      </c>
      <c r="B302" s="6"/>
      <c r="C302" s="7"/>
      <c r="D302" s="189"/>
      <c r="E302" s="7"/>
      <c r="F302" s="190">
        <f>'Viv.B PH'!C285</f>
        <v>0</v>
      </c>
      <c r="G302" s="7"/>
      <c r="H302" s="13"/>
      <c r="J302" s="14"/>
      <c r="K302" s="13"/>
      <c r="M302" s="14"/>
    </row>
    <row r="303" ht="15.75" customHeight="1">
      <c r="A303" s="188" t="str">
        <f>'Viv.C PH'!A7</f>
        <v>VIVIENDA UNIFAMILIAR C</v>
      </c>
      <c r="B303" s="6"/>
      <c r="C303" s="7"/>
      <c r="D303" s="189"/>
      <c r="E303" s="7"/>
      <c r="F303" s="190">
        <f>'Viv.C PH'!C285</f>
        <v>0</v>
      </c>
      <c r="G303" s="7"/>
      <c r="H303" s="13"/>
      <c r="J303" s="14"/>
      <c r="K303" s="13"/>
      <c r="M303" s="14"/>
    </row>
    <row r="304" ht="15.75" customHeight="1">
      <c r="A304" s="188" t="str">
        <f>'Ofic. A PH'!A7</f>
        <v>OFICINA O COMERCIO A </v>
      </c>
      <c r="B304" s="6"/>
      <c r="C304" s="7"/>
      <c r="D304" s="189"/>
      <c r="E304" s="7"/>
      <c r="F304" s="190">
        <f>'Ofic. A PH'!C285</f>
        <v>0</v>
      </c>
      <c r="G304" s="7"/>
      <c r="H304" s="13"/>
      <c r="J304" s="14"/>
      <c r="K304" s="13"/>
      <c r="M304" s="14"/>
    </row>
    <row r="305" ht="15.75" customHeight="1">
      <c r="A305" s="188" t="str">
        <f>'Zon. Com. PH'!A7</f>
        <v>Zonas comunes del PH</v>
      </c>
      <c r="B305" s="6"/>
      <c r="C305" s="7"/>
      <c r="D305" s="189"/>
      <c r="E305" s="7"/>
      <c r="F305" s="190">
        <f>'Zon. Com. PH'!C285</f>
        <v>0</v>
      </c>
      <c r="G305" s="7"/>
      <c r="H305" s="13"/>
      <c r="J305" s="14"/>
      <c r="K305" s="13"/>
      <c r="M305" s="14"/>
    </row>
    <row r="306" ht="15.75" customHeight="1">
      <c r="A306" s="193"/>
      <c r="B306" s="6"/>
      <c r="C306" s="7"/>
      <c r="D306" s="189"/>
      <c r="E306" s="7"/>
      <c r="F306" s="190"/>
      <c r="G306" s="7"/>
      <c r="H306" s="13"/>
      <c r="J306" s="14"/>
      <c r="K306" s="13"/>
      <c r="M306" s="14"/>
    </row>
    <row r="307" ht="15.75" customHeight="1">
      <c r="A307" s="190"/>
      <c r="B307" s="6"/>
      <c r="C307" s="7"/>
      <c r="D307" s="189"/>
      <c r="E307" s="7"/>
      <c r="F307" s="190"/>
      <c r="G307" s="7"/>
      <c r="H307" s="18"/>
      <c r="I307" s="19"/>
      <c r="J307" s="20"/>
      <c r="K307" s="18"/>
      <c r="L307" s="19"/>
      <c r="M307" s="20"/>
    </row>
    <row r="308" ht="15.75" customHeight="1">
      <c r="A308" s="120"/>
      <c r="B308" s="9"/>
      <c r="C308" s="9"/>
      <c r="D308" s="9"/>
      <c r="E308" s="9"/>
      <c r="F308" s="9"/>
      <c r="G308" s="9"/>
      <c r="H308" s="9"/>
      <c r="I308" s="9"/>
      <c r="J308" s="9"/>
      <c r="K308" s="9"/>
      <c r="L308" s="9"/>
      <c r="M308" s="9"/>
    </row>
    <row r="309" ht="14.25" customHeight="1">
      <c r="A309" s="118" t="s">
        <v>255</v>
      </c>
      <c r="B309" s="6"/>
      <c r="C309" s="6"/>
      <c r="D309" s="6"/>
      <c r="E309" s="6"/>
      <c r="F309" s="6"/>
      <c r="G309" s="6"/>
      <c r="H309" s="6"/>
      <c r="I309" s="6"/>
      <c r="J309" s="6"/>
      <c r="K309" s="6"/>
      <c r="L309" s="6"/>
      <c r="M309" s="7"/>
    </row>
    <row r="310" ht="15.75" customHeight="1">
      <c r="A310" s="110"/>
      <c r="B310" s="9"/>
      <c r="C310" s="9"/>
      <c r="D310" s="9"/>
      <c r="E310" s="9"/>
      <c r="F310" s="9"/>
      <c r="G310" s="9"/>
      <c r="H310" s="9"/>
      <c r="I310" s="9"/>
      <c r="J310" s="9"/>
      <c r="K310" s="9"/>
      <c r="L310" s="9"/>
      <c r="M310" s="10"/>
    </row>
    <row r="311" ht="15.75" customHeight="1">
      <c r="A311" s="111" t="s">
        <v>73</v>
      </c>
      <c r="B311" s="29"/>
      <c r="C311" s="29"/>
      <c r="D311" s="29"/>
      <c r="E311" s="29"/>
      <c r="F311" s="29"/>
      <c r="G311" s="29"/>
      <c r="H311" s="29"/>
      <c r="I311" s="29"/>
      <c r="J311" s="29"/>
      <c r="K311" s="29"/>
      <c r="L311" s="29"/>
      <c r="M311" s="30"/>
    </row>
    <row r="312" ht="15.75" customHeight="1">
      <c r="A312" s="32" t="s">
        <v>256</v>
      </c>
      <c r="B312" s="6"/>
      <c r="C312" s="6"/>
      <c r="D312" s="6"/>
      <c r="E312" s="6"/>
      <c r="F312" s="6"/>
      <c r="G312" s="6"/>
      <c r="H312" s="6"/>
      <c r="I312" s="6"/>
      <c r="J312" s="6"/>
      <c r="K312" s="6"/>
      <c r="L312" s="6"/>
      <c r="M312" s="17"/>
    </row>
    <row r="313" ht="15.75" customHeight="1">
      <c r="A313" s="32" t="s">
        <v>257</v>
      </c>
      <c r="B313" s="6"/>
      <c r="C313" s="6"/>
      <c r="D313" s="6"/>
      <c r="E313" s="6"/>
      <c r="F313" s="6"/>
      <c r="G313" s="6"/>
      <c r="H313" s="6"/>
      <c r="I313" s="6"/>
      <c r="J313" s="6"/>
      <c r="K313" s="6"/>
      <c r="L313" s="6"/>
      <c r="M313" s="17"/>
    </row>
    <row r="314" ht="15.75" customHeight="1">
      <c r="A314" s="32" t="s">
        <v>258</v>
      </c>
      <c r="B314" s="6"/>
      <c r="C314" s="6"/>
      <c r="D314" s="6"/>
      <c r="E314" s="6"/>
      <c r="F314" s="6"/>
      <c r="G314" s="6"/>
      <c r="H314" s="6"/>
      <c r="I314" s="6"/>
      <c r="J314" s="6"/>
      <c r="K314" s="6"/>
      <c r="L314" s="6"/>
      <c r="M314" s="17"/>
    </row>
    <row r="315" ht="15.75" customHeight="1">
      <c r="A315" s="33"/>
      <c r="B315" s="6"/>
      <c r="C315" s="6"/>
      <c r="D315" s="6"/>
      <c r="E315" s="6"/>
      <c r="F315" s="6"/>
      <c r="G315" s="6"/>
      <c r="H315" s="6"/>
      <c r="I315" s="6"/>
      <c r="J315" s="6"/>
      <c r="K315" s="6"/>
      <c r="L315" s="6"/>
      <c r="M315" s="17"/>
    </row>
    <row r="316" ht="15.75" customHeight="1">
      <c r="A316" s="33"/>
      <c r="B316" s="6"/>
      <c r="C316" s="6"/>
      <c r="D316" s="6"/>
      <c r="E316" s="6"/>
      <c r="F316" s="6"/>
      <c r="G316" s="6"/>
      <c r="H316" s="6"/>
      <c r="I316" s="6"/>
      <c r="J316" s="6"/>
      <c r="K316" s="6"/>
      <c r="L316" s="6"/>
      <c r="M316" s="17"/>
    </row>
    <row r="317" ht="15.75" customHeight="1">
      <c r="A317" s="33" t="s">
        <v>78</v>
      </c>
      <c r="B317" s="6"/>
      <c r="C317" s="6"/>
      <c r="D317" s="6"/>
      <c r="E317" s="6"/>
      <c r="F317" s="6"/>
      <c r="G317" s="6"/>
      <c r="H317" s="6"/>
      <c r="I317" s="6"/>
      <c r="J317" s="6"/>
      <c r="K317" s="6"/>
      <c r="L317" s="6"/>
      <c r="M317" s="17"/>
    </row>
    <row r="318" ht="15.75" customHeight="1">
      <c r="A318" s="34" t="s">
        <v>79</v>
      </c>
      <c r="B318" s="6"/>
      <c r="C318" s="6"/>
      <c r="D318" s="6"/>
      <c r="E318" s="6"/>
      <c r="F318" s="6"/>
      <c r="G318" s="6"/>
      <c r="H318" s="6"/>
      <c r="I318" s="6"/>
      <c r="J318" s="6"/>
      <c r="K318" s="6"/>
      <c r="L318" s="6"/>
      <c r="M318" s="17"/>
    </row>
    <row r="319" ht="15.75" customHeight="1">
      <c r="A319" s="194" t="s">
        <v>259</v>
      </c>
      <c r="B319" s="36"/>
      <c r="C319" s="36"/>
      <c r="D319" s="36"/>
      <c r="E319" s="36"/>
      <c r="F319" s="36"/>
      <c r="G319" s="36"/>
      <c r="H319" s="36"/>
      <c r="I319" s="36"/>
      <c r="J319" s="36"/>
      <c r="K319" s="36"/>
      <c r="L319" s="36"/>
      <c r="M319" s="37"/>
    </row>
    <row r="320" ht="15.75" customHeight="1">
      <c r="A320" s="195" t="s">
        <v>81</v>
      </c>
      <c r="B320" s="19"/>
      <c r="C320" s="19"/>
      <c r="D320" s="19"/>
      <c r="E320" s="19"/>
      <c r="F320" s="19"/>
      <c r="G320" s="19"/>
      <c r="H320" s="19"/>
      <c r="I320" s="19"/>
      <c r="J320" s="19"/>
      <c r="K320" s="19"/>
      <c r="L320" s="19"/>
      <c r="M320" s="20"/>
    </row>
    <row r="321" ht="15.75" customHeight="1">
      <c r="A321" s="196"/>
      <c r="B321" s="6"/>
      <c r="C321" s="6"/>
      <c r="D321" s="6"/>
      <c r="E321" s="6"/>
      <c r="F321" s="6"/>
      <c r="G321" s="6"/>
      <c r="H321" s="6"/>
      <c r="I321" s="6"/>
      <c r="J321" s="6"/>
      <c r="K321" s="6"/>
      <c r="L321" s="6"/>
      <c r="M321" s="7"/>
    </row>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317">
    <mergeCell ref="I5:K5"/>
    <mergeCell ref="L5:M5"/>
    <mergeCell ref="A1:M1"/>
    <mergeCell ref="Q1:S1"/>
    <mergeCell ref="A2:M2"/>
    <mergeCell ref="Q2:S2"/>
    <mergeCell ref="A3:M3"/>
    <mergeCell ref="A4:M4"/>
    <mergeCell ref="A5:G5"/>
    <mergeCell ref="A6:M6"/>
    <mergeCell ref="A7:M7"/>
    <mergeCell ref="A8:M8"/>
    <mergeCell ref="A9:M9"/>
    <mergeCell ref="A10:M23"/>
    <mergeCell ref="A24:M24"/>
    <mergeCell ref="A25:M25"/>
    <mergeCell ref="F28:I28"/>
    <mergeCell ref="J28:M28"/>
    <mergeCell ref="A26:E26"/>
    <mergeCell ref="F26:I26"/>
    <mergeCell ref="J26:M26"/>
    <mergeCell ref="A27:E27"/>
    <mergeCell ref="F27:I27"/>
    <mergeCell ref="J27:M27"/>
    <mergeCell ref="A28:E28"/>
    <mergeCell ref="F31:I31"/>
    <mergeCell ref="J31:M31"/>
    <mergeCell ref="A29:E29"/>
    <mergeCell ref="F29:I29"/>
    <mergeCell ref="J29:M29"/>
    <mergeCell ref="A30:E30"/>
    <mergeCell ref="F30:I30"/>
    <mergeCell ref="J30:M30"/>
    <mergeCell ref="A31:E31"/>
    <mergeCell ref="A32:E32"/>
    <mergeCell ref="F32:I32"/>
    <mergeCell ref="J32:M32"/>
    <mergeCell ref="A33:E33"/>
    <mergeCell ref="J33:M33"/>
    <mergeCell ref="A34:M34"/>
    <mergeCell ref="A35:M35"/>
    <mergeCell ref="J37:K37"/>
    <mergeCell ref="L37:M37"/>
    <mergeCell ref="F38:G38"/>
    <mergeCell ref="J38:K38"/>
    <mergeCell ref="F37:G37"/>
    <mergeCell ref="F39:G39"/>
    <mergeCell ref="J39:K39"/>
    <mergeCell ref="L39:M39"/>
    <mergeCell ref="F40:G40"/>
    <mergeCell ref="J40:K40"/>
    <mergeCell ref="J41:K41"/>
    <mergeCell ref="L41:M41"/>
    <mergeCell ref="F109:I109"/>
    <mergeCell ref="J109:M109"/>
    <mergeCell ref="A80:M105"/>
    <mergeCell ref="A106:M106"/>
    <mergeCell ref="A107:M107"/>
    <mergeCell ref="A108:E108"/>
    <mergeCell ref="F108:I108"/>
    <mergeCell ref="J108:M108"/>
    <mergeCell ref="A109:E109"/>
    <mergeCell ref="F112:I112"/>
    <mergeCell ref="J112:M112"/>
    <mergeCell ref="A110:E110"/>
    <mergeCell ref="F110:I110"/>
    <mergeCell ref="J110:M110"/>
    <mergeCell ref="A111:E111"/>
    <mergeCell ref="F111:I111"/>
    <mergeCell ref="J111:M111"/>
    <mergeCell ref="A112:E112"/>
    <mergeCell ref="F115:I115"/>
    <mergeCell ref="J115:M115"/>
    <mergeCell ref="A113:E113"/>
    <mergeCell ref="F113:I113"/>
    <mergeCell ref="J113:M113"/>
    <mergeCell ref="A114:E114"/>
    <mergeCell ref="F114:I114"/>
    <mergeCell ref="J114:M114"/>
    <mergeCell ref="A115:E115"/>
    <mergeCell ref="A116:M116"/>
    <mergeCell ref="A117:M117"/>
    <mergeCell ref="D118:E118"/>
    <mergeCell ref="F118:G118"/>
    <mergeCell ref="H118:I118"/>
    <mergeCell ref="J118:K118"/>
    <mergeCell ref="L118:M118"/>
    <mergeCell ref="A118:C118"/>
    <mergeCell ref="A119:C119"/>
    <mergeCell ref="D119:E119"/>
    <mergeCell ref="F119:G119"/>
    <mergeCell ref="H119:I119"/>
    <mergeCell ref="J119:K119"/>
    <mergeCell ref="L119:M119"/>
    <mergeCell ref="H121:I121"/>
    <mergeCell ref="J121:K121"/>
    <mergeCell ref="A120:C120"/>
    <mergeCell ref="D120:E120"/>
    <mergeCell ref="F120:G120"/>
    <mergeCell ref="H120:I120"/>
    <mergeCell ref="J120:K120"/>
    <mergeCell ref="L120:M120"/>
    <mergeCell ref="A121:C121"/>
    <mergeCell ref="A129:C129"/>
    <mergeCell ref="A130:C130"/>
    <mergeCell ref="D130:E130"/>
    <mergeCell ref="F130:G130"/>
    <mergeCell ref="H130:I130"/>
    <mergeCell ref="J130:K130"/>
    <mergeCell ref="L130:M130"/>
    <mergeCell ref="A131:M160"/>
    <mergeCell ref="A161:M161"/>
    <mergeCell ref="A162:M162"/>
    <mergeCell ref="A163:M187"/>
    <mergeCell ref="A188:M188"/>
    <mergeCell ref="A189:M189"/>
    <mergeCell ref="A190:M190"/>
    <mergeCell ref="H124:I124"/>
    <mergeCell ref="J124:K124"/>
    <mergeCell ref="A123:C123"/>
    <mergeCell ref="D123:E123"/>
    <mergeCell ref="F123:G123"/>
    <mergeCell ref="H123:I123"/>
    <mergeCell ref="J123:K123"/>
    <mergeCell ref="L123:M123"/>
    <mergeCell ref="L124:M124"/>
    <mergeCell ref="A124:C124"/>
    <mergeCell ref="A125:C125"/>
    <mergeCell ref="D125:E125"/>
    <mergeCell ref="F125:G125"/>
    <mergeCell ref="H125:I125"/>
    <mergeCell ref="J125:K125"/>
    <mergeCell ref="L125:M125"/>
    <mergeCell ref="H127:I127"/>
    <mergeCell ref="J127:K127"/>
    <mergeCell ref="H128:I128"/>
    <mergeCell ref="J128:K128"/>
    <mergeCell ref="L128:M128"/>
    <mergeCell ref="H129:I129"/>
    <mergeCell ref="J129:K129"/>
    <mergeCell ref="L129:M129"/>
    <mergeCell ref="A126:C126"/>
    <mergeCell ref="D126:E126"/>
    <mergeCell ref="F126:G126"/>
    <mergeCell ref="H126:I126"/>
    <mergeCell ref="J126:K126"/>
    <mergeCell ref="L126:M126"/>
    <mergeCell ref="A127:C127"/>
    <mergeCell ref="L127:M127"/>
    <mergeCell ref="D127:E127"/>
    <mergeCell ref="F127:G127"/>
    <mergeCell ref="A128:C128"/>
    <mergeCell ref="D128:E128"/>
    <mergeCell ref="F128:G128"/>
    <mergeCell ref="D129:E129"/>
    <mergeCell ref="F129:G129"/>
    <mergeCell ref="J205:K205"/>
    <mergeCell ref="L205:M205"/>
    <mergeCell ref="A214:C214"/>
    <mergeCell ref="A215:C215"/>
    <mergeCell ref="A216:M243"/>
    <mergeCell ref="A244:M244"/>
    <mergeCell ref="A245:M294"/>
    <mergeCell ref="A295:M295"/>
    <mergeCell ref="A296:M296"/>
    <mergeCell ref="A297:M297"/>
    <mergeCell ref="A298:M298"/>
    <mergeCell ref="A299:M299"/>
    <mergeCell ref="D300:E300"/>
    <mergeCell ref="F300:G300"/>
    <mergeCell ref="H300:J300"/>
    <mergeCell ref="K300:M300"/>
    <mergeCell ref="J201:M201"/>
    <mergeCell ref="J202:K202"/>
    <mergeCell ref="A203:C203"/>
    <mergeCell ref="J203:K203"/>
    <mergeCell ref="L203:M203"/>
    <mergeCell ref="J204:K204"/>
    <mergeCell ref="L204:M204"/>
    <mergeCell ref="A204:C204"/>
    <mergeCell ref="A205:C205"/>
    <mergeCell ref="A206:C206"/>
    <mergeCell ref="J206:K206"/>
    <mergeCell ref="L206:M206"/>
    <mergeCell ref="J207:K207"/>
    <mergeCell ref="L207:M207"/>
    <mergeCell ref="J211:K211"/>
    <mergeCell ref="J212:K212"/>
    <mergeCell ref="J213:K213"/>
    <mergeCell ref="J214:K214"/>
    <mergeCell ref="J215:K215"/>
    <mergeCell ref="L212:M212"/>
    <mergeCell ref="L213:M213"/>
    <mergeCell ref="L214:M214"/>
    <mergeCell ref="L215:M215"/>
    <mergeCell ref="J208:K208"/>
    <mergeCell ref="L208:M208"/>
    <mergeCell ref="J209:K209"/>
    <mergeCell ref="L209:M209"/>
    <mergeCell ref="J210:K210"/>
    <mergeCell ref="L210:M210"/>
    <mergeCell ref="L211:M211"/>
    <mergeCell ref="A207:C207"/>
    <mergeCell ref="A208:C208"/>
    <mergeCell ref="A209:C209"/>
    <mergeCell ref="A210:C210"/>
    <mergeCell ref="A211:C211"/>
    <mergeCell ref="A212:C212"/>
    <mergeCell ref="A213:C213"/>
    <mergeCell ref="D302:E302"/>
    <mergeCell ref="F302:G302"/>
    <mergeCell ref="F46:G46"/>
    <mergeCell ref="J46:K46"/>
    <mergeCell ref="L46:M46"/>
    <mergeCell ref="F47:G47"/>
    <mergeCell ref="J47:K47"/>
    <mergeCell ref="L47:M47"/>
    <mergeCell ref="A48:M77"/>
    <mergeCell ref="A78:M78"/>
    <mergeCell ref="A79:M79"/>
    <mergeCell ref="J122:K122"/>
    <mergeCell ref="L122:M122"/>
    <mergeCell ref="D121:E121"/>
    <mergeCell ref="F121:G121"/>
    <mergeCell ref="L121:M121"/>
    <mergeCell ref="A122:C122"/>
    <mergeCell ref="D122:E122"/>
    <mergeCell ref="F122:G122"/>
    <mergeCell ref="H122:I122"/>
    <mergeCell ref="F36:G36"/>
    <mergeCell ref="F41:G41"/>
    <mergeCell ref="F42:G42"/>
    <mergeCell ref="J42:K42"/>
    <mergeCell ref="L42:M42"/>
    <mergeCell ref="F43:G43"/>
    <mergeCell ref="J43:K43"/>
    <mergeCell ref="L43:M43"/>
    <mergeCell ref="F44:G44"/>
    <mergeCell ref="J44:K44"/>
    <mergeCell ref="L44:M44"/>
    <mergeCell ref="F45:G45"/>
    <mergeCell ref="J45:K45"/>
    <mergeCell ref="L45:M45"/>
    <mergeCell ref="F33:I33"/>
    <mergeCell ref="H36:I36"/>
    <mergeCell ref="J36:K36"/>
    <mergeCell ref="L36:M36"/>
    <mergeCell ref="H37:I47"/>
    <mergeCell ref="L38:M38"/>
    <mergeCell ref="L40:M40"/>
    <mergeCell ref="D124:E124"/>
    <mergeCell ref="F124:G124"/>
    <mergeCell ref="F193:I193"/>
    <mergeCell ref="J193:M193"/>
    <mergeCell ref="A191:E191"/>
    <mergeCell ref="F191:I191"/>
    <mergeCell ref="J191:M191"/>
    <mergeCell ref="A192:E192"/>
    <mergeCell ref="F192:I192"/>
    <mergeCell ref="J192:M192"/>
    <mergeCell ref="A193:E193"/>
    <mergeCell ref="F196:I196"/>
    <mergeCell ref="J196:M196"/>
    <mergeCell ref="A194:E194"/>
    <mergeCell ref="F194:I194"/>
    <mergeCell ref="J194:M194"/>
    <mergeCell ref="A195:E195"/>
    <mergeCell ref="F195:I195"/>
    <mergeCell ref="J195:M195"/>
    <mergeCell ref="A196:E196"/>
    <mergeCell ref="A198:E198"/>
    <mergeCell ref="A201:C202"/>
    <mergeCell ref="D201:G201"/>
    <mergeCell ref="A197:E197"/>
    <mergeCell ref="F197:I197"/>
    <mergeCell ref="J197:M197"/>
    <mergeCell ref="F198:I198"/>
    <mergeCell ref="J198:M198"/>
    <mergeCell ref="A199:M199"/>
    <mergeCell ref="A200:M200"/>
    <mergeCell ref="L202:M202"/>
    <mergeCell ref="A300:C300"/>
    <mergeCell ref="A301:C301"/>
    <mergeCell ref="D301:E301"/>
    <mergeCell ref="F301:G301"/>
    <mergeCell ref="H301:J307"/>
    <mergeCell ref="K301:M307"/>
    <mergeCell ref="F303:G303"/>
    <mergeCell ref="F307:G307"/>
    <mergeCell ref="A308:M308"/>
    <mergeCell ref="A309:M309"/>
    <mergeCell ref="A310:M310"/>
    <mergeCell ref="A311:M311"/>
    <mergeCell ref="A312:M312"/>
    <mergeCell ref="A313:M313"/>
    <mergeCell ref="A303:C303"/>
    <mergeCell ref="D303:E303"/>
    <mergeCell ref="A302:C302"/>
    <mergeCell ref="A304:C304"/>
    <mergeCell ref="D304:E304"/>
    <mergeCell ref="F304:G304"/>
    <mergeCell ref="A305:C305"/>
    <mergeCell ref="D305:E305"/>
    <mergeCell ref="F305:G305"/>
    <mergeCell ref="A306:C306"/>
    <mergeCell ref="D306:E306"/>
    <mergeCell ref="F306:G306"/>
    <mergeCell ref="A307:C307"/>
    <mergeCell ref="D307:E307"/>
    <mergeCell ref="A314:M314"/>
    <mergeCell ref="A315:M315"/>
    <mergeCell ref="A316:M316"/>
    <mergeCell ref="A317:M317"/>
    <mergeCell ref="A318:M318"/>
    <mergeCell ref="A319:M319"/>
    <mergeCell ref="A320:M320"/>
    <mergeCell ref="A321:M321"/>
  </mergeCells>
  <printOptions/>
  <pageMargins bottom="0.75" footer="0.0" header="0.0" left="0.7" right="0.7" top="0.75"/>
  <pageSetup orientation="landscape"/>
  <drawing r:id="rId2"/>
  <legacyDrawing r:id="rId3"/>
</worksheet>
</file>